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37" firstSheet="1" activeTab="10"/>
  </bookViews>
  <sheets>
    <sheet name="PREGLED DOLŽIN" sheetId="1" state="hidden" r:id="rId1"/>
    <sheet name="Podatki" sheetId="2" r:id="rId2"/>
    <sheet name="REKAPITULACIJA" sheetId="3" r:id="rId3"/>
    <sheet name="PNG 1" sheetId="4" r:id="rId4"/>
    <sheet name="PNG 2" sheetId="5" r:id="rId5"/>
    <sheet name="PNG 3" sheetId="6" r:id="rId6"/>
    <sheet name="PNG 5" sheetId="7" r:id="rId7"/>
    <sheet name="PNG 6" sheetId="8" r:id="rId8"/>
    <sheet name="PNG 7" sheetId="9" r:id="rId9"/>
    <sheet name="PNG 8" sheetId="10" r:id="rId10"/>
    <sheet name="List1" sheetId="11" r:id="rId11"/>
  </sheets>
  <definedNames/>
  <calcPr fullCalcOnLoad="1"/>
</workbook>
</file>

<file path=xl/sharedStrings.xml><?xml version="1.0" encoding="utf-8"?>
<sst xmlns="http://schemas.openxmlformats.org/spreadsheetml/2006/main" count="303" uniqueCount="59">
  <si>
    <t>m2</t>
  </si>
  <si>
    <t>m3</t>
  </si>
  <si>
    <t xml:space="preserve"> </t>
  </si>
  <si>
    <t>Številka projekta:</t>
  </si>
  <si>
    <t xml:space="preserve">Projekt :                  </t>
  </si>
  <si>
    <t>AGROMELIORACIJA NA KOMASACIJSKEM</t>
  </si>
  <si>
    <t>m</t>
  </si>
  <si>
    <t>količina:</t>
  </si>
  <si>
    <t>€</t>
  </si>
  <si>
    <t>dolžina poti:</t>
  </si>
  <si>
    <t>širina poti:</t>
  </si>
  <si>
    <t>globina odkopa:</t>
  </si>
  <si>
    <t>cena na m3:</t>
  </si>
  <si>
    <t>ZNESEK:</t>
  </si>
  <si>
    <t>višina nasutja:</t>
  </si>
  <si>
    <t>cena na m2:</t>
  </si>
  <si>
    <t>VNOS</t>
  </si>
  <si>
    <t>povprečna širina izkopa, nasutja:</t>
  </si>
  <si>
    <t>INP</t>
  </si>
  <si>
    <t>Količina</t>
  </si>
  <si>
    <t>cena na kos</t>
  </si>
  <si>
    <t>Zakoličba glavnih točk ureditve novih poljskih poti</t>
  </si>
  <si>
    <t>Površinski odkop plodne zemljine (humus) v debelini 30cm z odrivom ob gradbišče za kasnejšo uporabo ob sanaciji brežin in depresij, z nakladanjem viškov materiala na kamion in odvozom zemljine v stalno deponijo na razdalji do 5km, vključno s stroški razgrinjanja materiala na deponiji.</t>
  </si>
  <si>
    <t>SKUPAJ</t>
  </si>
  <si>
    <t xml:space="preserve">SKUPAJ </t>
  </si>
  <si>
    <t>Koeficient</t>
  </si>
  <si>
    <t>kom</t>
  </si>
  <si>
    <t>dolžina poti: gramoz</t>
  </si>
  <si>
    <t>dolžina poti: humus</t>
  </si>
  <si>
    <t>2.2.1.3.1.1.</t>
  </si>
  <si>
    <t>2.2.1.3.1.2.</t>
  </si>
  <si>
    <t>2.2.1.3.1.8.</t>
  </si>
  <si>
    <t>2.2.1.3.1.3.</t>
  </si>
  <si>
    <t>2.2.1.3.1.4.</t>
  </si>
  <si>
    <t>širina poti</t>
  </si>
  <si>
    <t>dolžina poti</t>
  </si>
  <si>
    <t>OBMOČJU ZADOBROVA</t>
  </si>
  <si>
    <t>širina poti 5,00m</t>
  </si>
  <si>
    <t>Izkop gramoza iz obstoječih poti v globini cca. 30 cm (kasnejša ponovna uporaba materiala, pri izgradnji novih poljskih poti)</t>
  </si>
  <si>
    <t>Fino planiranje (+-3cm) in utrjevanje dna izkopa pod gramoznim nasutjem.</t>
  </si>
  <si>
    <t>Dobava in vgrajevanje nasipnega materiala iz gramoza , deb. 35 cm z razgrinjanjem in komprimiranjem don Ev =120 MN/m2 točnost do 1 cm. Granulacije od 0,02 do 100 mm</t>
  </si>
  <si>
    <t>169-01-17</t>
  </si>
  <si>
    <t>NOVA POLJSKA POT - GRAMOZIRANA 1</t>
  </si>
  <si>
    <t>NOVA POLJSKA POT - GRAMOZIRANA 2</t>
  </si>
  <si>
    <t>NOVA POLJSKA POT - GRAMOZIRANA 3</t>
  </si>
  <si>
    <t>NOVA POLJSKA POT - GRAMOZIRANA 5</t>
  </si>
  <si>
    <t>NOVA POLJSKA POT - GRAMOZIRANA 6</t>
  </si>
  <si>
    <t>NOVA POLJSKA POT - GRAMOZIRANA 7</t>
  </si>
  <si>
    <t>NOVA POLJSKA POT - GRAMOZIRANA 8</t>
  </si>
  <si>
    <t>PNG 1 do PNG 3 in PNG 5 do PNG 8</t>
  </si>
  <si>
    <t>REKAPITULACIJA NOVIH POLJSKIH POTI - GRAMOZIRANE  - PNG</t>
  </si>
  <si>
    <t>NOVA POLJSKA POT - GRAMOZIRANA - PNG 1</t>
  </si>
  <si>
    <t>NOVA POLJSKA POT - GRAMOZIRANA - PNG 2</t>
  </si>
  <si>
    <t>NOVA POLJSKA POT - GRAMOZIRANA - PNG 3</t>
  </si>
  <si>
    <t>NOVA POLJSKA POT - GRAMOZIRANA - PNG 5</t>
  </si>
  <si>
    <t>NOVA POLJSKA POT - GRAMOZIRANA - PNG 6</t>
  </si>
  <si>
    <t>NOVA POLJSKA POT - GRAMOZIRANA - PNG 7</t>
  </si>
  <si>
    <t>NOVA POLJSKA POT - GRAMOZIRANA - PNG 8</t>
  </si>
  <si>
    <t>REKAPITULACIJA  KOLIČIN - PNG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</si>
</sst>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[$€-1]"/>
    <numFmt numFmtId="187" formatCode="#,##0.00\ &quot;€&quot;"/>
    <numFmt numFmtId="188" formatCode="#,##0.00\ [$€-1];[Red]\-#,##0.00\ [$€-1]"/>
    <numFmt numFmtId="189" formatCode="0.00\ [$(koef)]"/>
    <numFmt numFmtId="190" formatCode="#,##0\ [$m]"/>
    <numFmt numFmtId="191" formatCode="_-* #,##0.00\ [$€-424]_-;\-* #,##0.00\ [$€-424]_-;_-* &quot;-&quot;??\ [$€-424]_-;_-@_-"/>
  </numFmts>
  <fonts count="6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 CE"/>
      <family val="2"/>
    </font>
    <font>
      <b/>
      <sz val="14"/>
      <color indexed="8"/>
      <name val="Arial"/>
      <family val="2"/>
    </font>
    <font>
      <sz val="10"/>
      <color indexed="8"/>
      <name val="Arial CE"/>
      <family val="0"/>
    </font>
    <font>
      <b/>
      <sz val="12"/>
      <name val="Arial CE"/>
      <family val="2"/>
    </font>
    <font>
      <b/>
      <sz val="12"/>
      <color indexed="8"/>
      <name val="Arial CE"/>
      <family val="2"/>
    </font>
    <font>
      <b/>
      <sz val="10"/>
      <color indexed="8"/>
      <name val="Arial"/>
      <family val="2"/>
    </font>
    <font>
      <b/>
      <sz val="11"/>
      <name val="Arial CE"/>
      <family val="2"/>
    </font>
    <font>
      <b/>
      <sz val="10"/>
      <name val="Arial"/>
      <family val="2"/>
    </font>
    <font>
      <b/>
      <sz val="11"/>
      <color indexed="8"/>
      <name val="Arial CE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0"/>
    </font>
    <font>
      <b/>
      <sz val="14"/>
      <color indexed="8"/>
      <name val="Arial CE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name val="Arial CE"/>
      <family val="0"/>
    </font>
    <font>
      <sz val="11"/>
      <color indexed="10"/>
      <name val="Arial CE"/>
      <family val="2"/>
    </font>
    <font>
      <sz val="11"/>
      <color indexed="8"/>
      <name val="Arial CE"/>
      <family val="0"/>
    </font>
    <font>
      <b/>
      <sz val="10"/>
      <color indexed="9"/>
      <name val="Arial CE"/>
      <family val="0"/>
    </font>
    <font>
      <u val="single"/>
      <sz val="10"/>
      <color indexed="2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51" fillId="2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9" fillId="0" borderId="6" applyNumberFormat="0" applyFill="0" applyAlignment="0" applyProtection="0"/>
    <xf numFmtId="0" fontId="60" fillId="30" borderId="7" applyNumberFormat="0" applyAlignment="0" applyProtection="0"/>
    <xf numFmtId="0" fontId="61" fillId="21" borderId="8" applyNumberFormat="0" applyAlignment="0" applyProtection="0"/>
    <xf numFmtId="0" fontId="62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8" applyNumberFormat="0" applyAlignment="0" applyProtection="0"/>
    <xf numFmtId="0" fontId="64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4" fontId="6" fillId="0" borderId="0" xfId="0" applyNumberFormat="1" applyFont="1" applyAlignment="1">
      <alignment/>
    </xf>
    <xf numFmtId="0" fontId="11" fillId="0" borderId="0" xfId="0" applyFont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4" fontId="4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3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right"/>
    </xf>
    <xf numFmtId="186" fontId="0" fillId="0" borderId="13" xfId="0" applyNumberFormat="1" applyFont="1" applyBorder="1" applyAlignment="1">
      <alignment horizontal="left"/>
    </xf>
    <xf numFmtId="0" fontId="13" fillId="0" borderId="12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16" fillId="33" borderId="0" xfId="0" applyFont="1" applyFill="1" applyBorder="1" applyAlignment="1">
      <alignment/>
    </xf>
    <xf numFmtId="0" fontId="17" fillId="33" borderId="0" xfId="0" applyFont="1" applyFill="1" applyBorder="1" applyAlignment="1">
      <alignment horizontal="right"/>
    </xf>
    <xf numFmtId="4" fontId="16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34" borderId="10" xfId="0" applyFont="1" applyFill="1" applyBorder="1" applyAlignment="1">
      <alignment horizontal="right"/>
    </xf>
    <xf numFmtId="2" fontId="1" fillId="34" borderId="0" xfId="0" applyNumberFormat="1" applyFont="1" applyFill="1" applyBorder="1" applyAlignment="1">
      <alignment/>
    </xf>
    <xf numFmtId="4" fontId="1" fillId="34" borderId="0" xfId="0" applyNumberFormat="1" applyFont="1" applyFill="1" applyBorder="1" applyAlignment="1">
      <alignment/>
    </xf>
    <xf numFmtId="0" fontId="0" fillId="34" borderId="14" xfId="0" applyFill="1" applyBorder="1" applyAlignment="1">
      <alignment horizontal="right"/>
    </xf>
    <xf numFmtId="2" fontId="0" fillId="34" borderId="12" xfId="0" applyNumberFormat="1" applyFont="1" applyFill="1" applyBorder="1" applyAlignment="1">
      <alignment/>
    </xf>
    <xf numFmtId="4" fontId="0" fillId="34" borderId="12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right"/>
    </xf>
    <xf numFmtId="2" fontId="1" fillId="34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4" fillId="35" borderId="0" xfId="0" applyFont="1" applyFill="1" applyAlignment="1">
      <alignment/>
    </xf>
    <xf numFmtId="4" fontId="1" fillId="35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35" borderId="0" xfId="0" applyFont="1" applyFill="1" applyAlignment="1">
      <alignment horizontal="left"/>
    </xf>
    <xf numFmtId="0" fontId="0" fillId="0" borderId="0" xfId="0" applyFont="1" applyBorder="1" applyAlignment="1">
      <alignment horizontal="right"/>
    </xf>
    <xf numFmtId="186" fontId="0" fillId="0" borderId="0" xfId="0" applyNumberFormat="1" applyFont="1" applyBorder="1" applyAlignment="1">
      <alignment horizontal="right"/>
    </xf>
    <xf numFmtId="4" fontId="1" fillId="0" borderId="0" xfId="0" applyNumberFormat="1" applyFont="1" applyFill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4" fontId="6" fillId="33" borderId="15" xfId="0" applyNumberFormat="1" applyFont="1" applyFill="1" applyBorder="1" applyAlignment="1">
      <alignment/>
    </xf>
    <xf numFmtId="4" fontId="12" fillId="33" borderId="15" xfId="0" applyNumberFormat="1" applyFont="1" applyFill="1" applyBorder="1" applyAlignment="1">
      <alignment/>
    </xf>
    <xf numFmtId="0" fontId="19" fillId="33" borderId="15" xfId="0" applyFont="1" applyFill="1" applyBorder="1" applyAlignment="1">
      <alignment/>
    </xf>
    <xf numFmtId="4" fontId="23" fillId="33" borderId="15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 horizontal="left"/>
    </xf>
    <xf numFmtId="186" fontId="0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left" vertical="top" wrapText="1"/>
    </xf>
    <xf numFmtId="4" fontId="0" fillId="0" borderId="16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25" fillId="0" borderId="16" xfId="0" applyFont="1" applyBorder="1" applyAlignment="1">
      <alignment vertical="top" wrapText="1"/>
    </xf>
    <xf numFmtId="0" fontId="25" fillId="0" borderId="17" xfId="0" applyFont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0" xfId="0" applyFill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vertical="top"/>
    </xf>
    <xf numFmtId="186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6" fillId="0" borderId="0" xfId="0" applyFont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4" fontId="10" fillId="33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10" fillId="33" borderId="18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4" fontId="10" fillId="33" borderId="18" xfId="0" applyNumberFormat="1" applyFont="1" applyFill="1" applyBorder="1" applyAlignment="1">
      <alignment horizontal="right"/>
    </xf>
    <xf numFmtId="4" fontId="12" fillId="33" borderId="18" xfId="0" applyNumberFormat="1" applyFont="1" applyFill="1" applyBorder="1" applyAlignment="1">
      <alignment horizontal="right"/>
    </xf>
    <xf numFmtId="186" fontId="12" fillId="33" borderId="18" xfId="0" applyNumberFormat="1" applyFont="1" applyFill="1" applyBorder="1" applyAlignment="1">
      <alignment horizontal="righ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2" fontId="0" fillId="34" borderId="12" xfId="0" applyNumberFormat="1" applyFont="1" applyFill="1" applyBorder="1" applyAlignment="1">
      <alignment/>
    </xf>
    <xf numFmtId="4" fontId="0" fillId="34" borderId="12" xfId="0" applyNumberFormat="1" applyFont="1" applyFill="1" applyBorder="1" applyAlignment="1">
      <alignment horizontal="right"/>
    </xf>
    <xf numFmtId="0" fontId="0" fillId="34" borderId="10" xfId="0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0" fontId="0" fillId="34" borderId="14" xfId="0" applyFill="1" applyBorder="1" applyAlignment="1">
      <alignment horizontal="left"/>
    </xf>
    <xf numFmtId="4" fontId="0" fillId="0" borderId="0" xfId="0" applyNumberFormat="1" applyFill="1" applyBorder="1" applyAlignment="1">
      <alignment horizontal="right"/>
    </xf>
    <xf numFmtId="4" fontId="0" fillId="34" borderId="0" xfId="0" applyNumberFormat="1" applyFill="1" applyBorder="1" applyAlignment="1">
      <alignment horizontal="right"/>
    </xf>
    <xf numFmtId="0" fontId="13" fillId="0" borderId="0" xfId="0" applyFont="1" applyFill="1" applyAlignment="1">
      <alignment/>
    </xf>
    <xf numFmtId="4" fontId="28" fillId="0" borderId="0" xfId="0" applyNumberFormat="1" applyFont="1" applyAlignment="1">
      <alignment/>
    </xf>
    <xf numFmtId="0" fontId="29" fillId="0" borderId="0" xfId="0" applyFont="1" applyFill="1" applyAlignment="1">
      <alignment/>
    </xf>
    <xf numFmtId="2" fontId="29" fillId="0" borderId="0" xfId="0" applyNumberFormat="1" applyFont="1" applyFill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9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1" fillId="34" borderId="0" xfId="0" applyFont="1" applyFill="1" applyAlignment="1">
      <alignment horizontal="center"/>
    </xf>
    <xf numFmtId="0" fontId="25" fillId="0" borderId="19" xfId="0" applyFont="1" applyBorder="1" applyAlignment="1" applyProtection="1">
      <alignment horizontal="left" vertical="top" wrapText="1"/>
      <protection hidden="1"/>
    </xf>
    <xf numFmtId="0" fontId="25" fillId="0" borderId="16" xfId="0" applyFont="1" applyBorder="1" applyAlignment="1" applyProtection="1">
      <alignment horizontal="left" vertical="top" wrapText="1"/>
      <protection hidden="1"/>
    </xf>
    <xf numFmtId="0" fontId="0" fillId="0" borderId="19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0"/>
  <sheetViews>
    <sheetView zoomScalePageLayoutView="0" workbookViewId="0" topLeftCell="A4">
      <selection activeCell="C10" sqref="C10"/>
    </sheetView>
  </sheetViews>
  <sheetFormatPr defaultColWidth="9.00390625" defaultRowHeight="12.75"/>
  <cols>
    <col min="3" max="3" width="4.625" style="0" customWidth="1"/>
    <col min="4" max="4" width="5.25390625" style="0" customWidth="1"/>
    <col min="5" max="5" width="5.125" style="0" customWidth="1"/>
    <col min="6" max="6" width="6.125" style="0" customWidth="1"/>
    <col min="7" max="7" width="2.125" style="0" customWidth="1"/>
    <col min="8" max="8" width="35.75390625" style="9" customWidth="1"/>
    <col min="9" max="9" width="12.75390625" style="0" customWidth="1"/>
  </cols>
  <sheetData>
    <row r="5" spans="1:3" ht="15">
      <c r="A5" s="8" t="s">
        <v>3</v>
      </c>
      <c r="C5" s="8" t="s">
        <v>41</v>
      </c>
    </row>
    <row r="6" spans="2:3" ht="15">
      <c r="B6" s="8"/>
      <c r="C6" s="8"/>
    </row>
    <row r="7" spans="1:9" ht="15">
      <c r="A7" s="8" t="s">
        <v>4</v>
      </c>
      <c r="C7" s="22" t="s">
        <v>5</v>
      </c>
      <c r="D7" s="19"/>
      <c r="E7" s="19"/>
      <c r="F7" s="19"/>
      <c r="G7" s="19"/>
      <c r="H7" s="23"/>
      <c r="I7" s="19"/>
    </row>
    <row r="8" ht="15">
      <c r="C8" s="22" t="s">
        <v>36</v>
      </c>
    </row>
    <row r="9" spans="1:8" ht="15">
      <c r="A9" s="142"/>
      <c r="B9" s="22"/>
      <c r="C9" s="142"/>
      <c r="D9" s="142"/>
      <c r="E9" s="142"/>
      <c r="F9" s="142"/>
      <c r="G9" s="159"/>
      <c r="H9" s="142"/>
    </row>
    <row r="10" ht="15">
      <c r="C10" s="22" t="s">
        <v>49</v>
      </c>
    </row>
    <row r="11" spans="3:12" ht="15">
      <c r="C11" s="22"/>
      <c r="L11" s="10"/>
    </row>
    <row r="12" ht="12.75">
      <c r="L12" s="10"/>
    </row>
    <row r="13" spans="1:12" ht="15.75" thickBot="1">
      <c r="A13" s="92" t="s">
        <v>58</v>
      </c>
      <c r="B13" s="92"/>
      <c r="C13" s="92"/>
      <c r="D13" s="92"/>
      <c r="E13" s="92"/>
      <c r="F13" s="92"/>
      <c r="G13" s="92"/>
      <c r="H13" s="95"/>
      <c r="L13" s="10"/>
    </row>
    <row r="14" spans="11:12" ht="13.5" thickTop="1">
      <c r="K14" s="10"/>
      <c r="L14" s="10"/>
    </row>
    <row r="15" spans="1:12" ht="15.75" thickBot="1">
      <c r="A15" s="92" t="s">
        <v>37</v>
      </c>
      <c r="B15" s="92"/>
      <c r="C15" s="93"/>
      <c r="D15" s="93"/>
      <c r="E15" s="93"/>
      <c r="F15" s="93"/>
      <c r="G15" s="93"/>
      <c r="H15" s="94"/>
      <c r="K15" s="10"/>
      <c r="L15" s="10"/>
    </row>
    <row r="16" spans="1:12" ht="14.25" customHeight="1" thickTop="1">
      <c r="A16" s="91"/>
      <c r="B16" s="91"/>
      <c r="J16" s="10"/>
      <c r="K16" s="10"/>
      <c r="L16" s="10"/>
    </row>
    <row r="17" spans="1:12" s="3" customFormat="1" ht="14.25" customHeight="1">
      <c r="A17" s="91"/>
      <c r="B17" s="91"/>
      <c r="C17"/>
      <c r="D17"/>
      <c r="E17"/>
      <c r="F17"/>
      <c r="G17"/>
      <c r="H17" s="9"/>
      <c r="I17"/>
      <c r="J17" s="10"/>
      <c r="K17" s="10"/>
      <c r="L17" s="10"/>
    </row>
    <row r="18" spans="1:12" ht="12.75">
      <c r="A18" s="10" t="s">
        <v>42</v>
      </c>
      <c r="B18" s="10"/>
      <c r="C18" s="10"/>
      <c r="D18" s="10"/>
      <c r="E18" s="10"/>
      <c r="H18" s="11">
        <f>'PNG 1'!C7</f>
        <v>399</v>
      </c>
      <c r="J18" s="10"/>
      <c r="K18" s="10"/>
      <c r="L18" s="10"/>
    </row>
    <row r="19" spans="1:12" ht="12.75">
      <c r="A19" s="10"/>
      <c r="B19" s="10"/>
      <c r="C19" s="10"/>
      <c r="D19" s="10"/>
      <c r="E19" s="10"/>
      <c r="F19" s="10"/>
      <c r="G19" s="10"/>
      <c r="H19" s="11"/>
      <c r="I19" s="10"/>
      <c r="J19" s="10"/>
      <c r="K19" s="10"/>
      <c r="L19" s="10"/>
    </row>
    <row r="20" spans="1:13" s="10" customFormat="1" ht="12.75">
      <c r="A20" s="10" t="s">
        <v>43</v>
      </c>
      <c r="H20" s="11">
        <f>'PNG 2'!C7</f>
        <v>300</v>
      </c>
      <c r="M20"/>
    </row>
    <row r="21" spans="1:12" ht="12.75">
      <c r="A21" s="10"/>
      <c r="B21" s="10"/>
      <c r="C21" s="10"/>
      <c r="D21" s="10"/>
      <c r="E21" s="10"/>
      <c r="F21" s="10"/>
      <c r="G21" s="10"/>
      <c r="H21" s="11"/>
      <c r="I21" s="10"/>
      <c r="J21" s="10"/>
      <c r="K21" s="10"/>
      <c r="L21" s="10"/>
    </row>
    <row r="22" spans="1:12" ht="12.75">
      <c r="A22" s="10" t="s">
        <v>44</v>
      </c>
      <c r="B22" s="10"/>
      <c r="C22" s="10"/>
      <c r="D22" s="10"/>
      <c r="E22" s="10"/>
      <c r="F22" s="10"/>
      <c r="G22" s="10"/>
      <c r="H22" s="11">
        <f>'PNG 3'!C7</f>
        <v>602</v>
      </c>
      <c r="I22" s="10"/>
      <c r="J22" s="10"/>
      <c r="K22" s="10"/>
      <c r="L22" s="10"/>
    </row>
    <row r="23" spans="1:12" ht="12.75">
      <c r="A23" s="10"/>
      <c r="B23" s="10"/>
      <c r="C23" s="10"/>
      <c r="D23" s="10"/>
      <c r="E23" s="10"/>
      <c r="F23" s="10"/>
      <c r="G23" s="10"/>
      <c r="H23" s="11"/>
      <c r="I23" s="10"/>
      <c r="J23" s="10"/>
      <c r="K23" s="10"/>
      <c r="L23" s="10"/>
    </row>
    <row r="24" spans="1:12" ht="12.75">
      <c r="A24" s="10" t="s">
        <v>45</v>
      </c>
      <c r="B24" s="10"/>
      <c r="C24" s="10"/>
      <c r="D24" s="10"/>
      <c r="E24" s="10"/>
      <c r="F24" s="10"/>
      <c r="G24" s="10"/>
      <c r="H24" s="11">
        <f>'PNG 5'!C7</f>
        <v>488</v>
      </c>
      <c r="I24" s="10"/>
      <c r="J24" s="10"/>
      <c r="K24" s="10"/>
      <c r="L24" s="10"/>
    </row>
    <row r="25" spans="1:12" ht="12.75">
      <c r="A25" s="10"/>
      <c r="B25" s="10"/>
      <c r="C25" s="10"/>
      <c r="D25" s="10"/>
      <c r="E25" s="10"/>
      <c r="F25" s="10"/>
      <c r="G25" s="10"/>
      <c r="H25" s="11"/>
      <c r="I25" s="10"/>
      <c r="J25" s="10"/>
      <c r="K25" s="10"/>
      <c r="L25" s="10"/>
    </row>
    <row r="26" spans="1:12" ht="12.75">
      <c r="A26" s="10" t="s">
        <v>46</v>
      </c>
      <c r="B26" s="10"/>
      <c r="C26" s="10"/>
      <c r="D26" s="10"/>
      <c r="E26" s="10"/>
      <c r="F26" s="10"/>
      <c r="G26" s="10"/>
      <c r="H26" s="11">
        <f>'PNG 6'!C7</f>
        <v>461</v>
      </c>
      <c r="I26" s="10"/>
      <c r="J26" s="10"/>
      <c r="K26" s="10"/>
      <c r="L26" s="10"/>
    </row>
    <row r="27" ht="12.75">
      <c r="A27" s="10"/>
    </row>
    <row r="28" spans="1:11" ht="12.75">
      <c r="A28" s="10" t="s">
        <v>47</v>
      </c>
      <c r="B28" s="10"/>
      <c r="C28" s="10"/>
      <c r="D28" s="10"/>
      <c r="E28" s="10"/>
      <c r="F28" s="10"/>
      <c r="G28" s="10"/>
      <c r="H28" s="11">
        <f>'PNG 7'!C8</f>
        <v>875</v>
      </c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0"/>
      <c r="H29" s="11"/>
      <c r="I29" s="10"/>
      <c r="J29" s="10"/>
      <c r="K29" s="10"/>
    </row>
    <row r="30" spans="1:11" ht="12.75">
      <c r="A30" s="10" t="s">
        <v>48</v>
      </c>
      <c r="B30" s="10"/>
      <c r="C30" s="10"/>
      <c r="D30" s="10"/>
      <c r="E30" s="10"/>
      <c r="F30" s="10"/>
      <c r="G30" s="10"/>
      <c r="H30" s="11">
        <f>'PNG 8'!C7</f>
        <v>141</v>
      </c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0"/>
      <c r="H31" s="11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0"/>
      <c r="H32" s="11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</row>
    <row r="34" spans="1:11" ht="18.75" thickBot="1">
      <c r="A34" s="96" t="s">
        <v>23</v>
      </c>
      <c r="B34" s="96"/>
      <c r="C34" s="96"/>
      <c r="D34" s="96"/>
      <c r="E34" s="96"/>
      <c r="F34" s="96"/>
      <c r="G34" s="96"/>
      <c r="H34" s="97">
        <f>SUM(H18:H33)</f>
        <v>3266</v>
      </c>
      <c r="I34" s="21"/>
      <c r="J34" s="10"/>
      <c r="K34" s="10"/>
    </row>
    <row r="35" spans="1:11" ht="18.75" thickTop="1">
      <c r="A35" s="10"/>
      <c r="B35" s="10"/>
      <c r="C35" s="10"/>
      <c r="D35" s="10"/>
      <c r="E35" s="10"/>
      <c r="F35" s="10"/>
      <c r="G35" s="10"/>
      <c r="H35" s="11"/>
      <c r="I35" s="10"/>
      <c r="J35" s="21"/>
      <c r="K35" s="21"/>
    </row>
    <row r="36" spans="1:11" ht="12.75">
      <c r="A36" s="10"/>
      <c r="B36" s="10"/>
      <c r="C36" s="10"/>
      <c r="D36" s="10"/>
      <c r="E36" s="10"/>
      <c r="F36" s="10"/>
      <c r="G36" s="10"/>
      <c r="H36" s="11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0"/>
      <c r="H37" s="11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0"/>
      <c r="H38" s="11"/>
      <c r="I38" s="10"/>
      <c r="J38" s="10"/>
      <c r="K38" s="10"/>
    </row>
    <row r="39" spans="10:11" ht="12.75">
      <c r="J39" s="10"/>
      <c r="K39" s="10"/>
    </row>
    <row r="40" ht="12.75">
      <c r="K40" s="10"/>
    </row>
    <row r="41" ht="12.75">
      <c r="K41" s="10"/>
    </row>
    <row r="42" ht="12.75">
      <c r="K42" s="10"/>
    </row>
    <row r="44" spans="1:9" ht="15">
      <c r="A44" s="8"/>
      <c r="B44" s="8"/>
      <c r="C44" s="8"/>
      <c r="D44" s="8"/>
      <c r="E44" s="8"/>
      <c r="F44" s="8"/>
      <c r="G44" s="8"/>
      <c r="H44" s="13"/>
      <c r="I44" s="8"/>
    </row>
    <row r="45" spans="1:10" ht="15.75">
      <c r="A45" s="7"/>
      <c r="B45" s="7"/>
      <c r="C45" s="7"/>
      <c r="D45" s="7"/>
      <c r="E45" s="7"/>
      <c r="F45" s="7"/>
      <c r="G45" s="7"/>
      <c r="H45" s="12"/>
      <c r="I45" s="7"/>
      <c r="J45" s="8"/>
    </row>
    <row r="46" spans="1:10" ht="15.75">
      <c r="A46" s="7"/>
      <c r="B46" s="7"/>
      <c r="C46" s="7"/>
      <c r="D46" s="7"/>
      <c r="E46" s="7"/>
      <c r="F46" s="7"/>
      <c r="G46" s="7"/>
      <c r="H46" s="12"/>
      <c r="I46" s="7"/>
      <c r="J46" s="7"/>
    </row>
    <row r="47" ht="15.75">
      <c r="J47" s="7"/>
    </row>
    <row r="48" ht="15">
      <c r="K48" s="8"/>
    </row>
    <row r="49" ht="15.75">
      <c r="K49" s="7"/>
    </row>
    <row r="50" ht="15.75">
      <c r="K50" s="7"/>
    </row>
  </sheetData>
  <sheetProtection/>
  <printOptions/>
  <pageMargins left="1.5748031496062993" right="0.75" top="0.984251968503937" bottom="0.984251968503937" header="0.3937007874015748" footer="0"/>
  <pageSetup horizontalDpi="300" verticalDpi="300" orientation="portrait" paperSize="9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6"/>
  <sheetViews>
    <sheetView zoomScalePageLayoutView="0" workbookViewId="0" topLeftCell="A1">
      <pane ySplit="1" topLeftCell="A20" activePane="bottomLeft" state="frozen"/>
      <selection pane="topLeft" activeCell="H35" sqref="H35"/>
      <selection pane="bottomLeft" activeCell="D8" sqref="D8"/>
    </sheetView>
  </sheetViews>
  <sheetFormatPr defaultColWidth="9.00390625" defaultRowHeight="12.75"/>
  <cols>
    <col min="1" max="1" width="10.875" style="0" customWidth="1"/>
    <col min="2" max="2" width="28.875" style="0" customWidth="1"/>
    <col min="3" max="3" width="7.125" style="4" customWidth="1"/>
    <col min="4" max="4" width="5.25390625" style="5" customWidth="1"/>
    <col min="5" max="5" width="9.375" style="0" customWidth="1"/>
    <col min="6" max="6" width="14.625" style="5" customWidth="1"/>
    <col min="7" max="7" width="13.00390625" style="0" customWidth="1"/>
  </cols>
  <sheetData>
    <row r="1" spans="1:12" s="40" customFormat="1" ht="12.75" customHeight="1">
      <c r="A1"/>
      <c r="B1"/>
      <c r="C1" s="4"/>
      <c r="D1" s="5"/>
      <c r="E1"/>
      <c r="F1" s="5"/>
      <c r="G1"/>
      <c r="H1"/>
      <c r="I1"/>
      <c r="J1"/>
      <c r="K1"/>
      <c r="L1"/>
    </row>
    <row r="2" spans="1:12" s="1" customFormat="1" ht="12.75">
      <c r="A2" s="163"/>
      <c r="B2" s="163"/>
      <c r="C2" s="163"/>
      <c r="D2" s="163"/>
      <c r="E2" s="163"/>
      <c r="F2" s="163"/>
      <c r="G2"/>
      <c r="H2"/>
      <c r="I2"/>
      <c r="J2"/>
      <c r="K2"/>
      <c r="L2"/>
    </row>
    <row r="3" spans="1:12" ht="12.75">
      <c r="A3" s="163"/>
      <c r="B3" s="163"/>
      <c r="C3" s="163"/>
      <c r="D3" s="163"/>
      <c r="E3" s="163"/>
      <c r="F3" s="163"/>
      <c r="K3" s="40"/>
      <c r="L3" s="1"/>
    </row>
    <row r="4" spans="1:11" s="142" customFormat="1" ht="15">
      <c r="A4" s="137"/>
      <c r="B4" s="138" t="s">
        <v>57</v>
      </c>
      <c r="C4" s="139"/>
      <c r="D4" s="140"/>
      <c r="E4" s="138"/>
      <c r="F4" s="140"/>
      <c r="G4" s="141"/>
      <c r="H4" s="137"/>
      <c r="I4" s="137"/>
      <c r="J4" s="137"/>
      <c r="K4" s="137"/>
    </row>
    <row r="5" spans="2:4" ht="12.75">
      <c r="B5" s="1"/>
      <c r="C5" s="2"/>
      <c r="D5" s="6"/>
    </row>
    <row r="6" spans="2:11" ht="12.75">
      <c r="B6" s="1"/>
      <c r="C6" s="2"/>
      <c r="D6" s="6"/>
      <c r="J6" s="1"/>
      <c r="K6" s="1"/>
    </row>
    <row r="7" spans="1:9" ht="12.75">
      <c r="A7" s="48"/>
      <c r="B7" s="73" t="s">
        <v>9</v>
      </c>
      <c r="C7" s="66">
        <v>141</v>
      </c>
      <c r="D7" s="84" t="s">
        <v>6</v>
      </c>
      <c r="E7" s="48"/>
      <c r="F7" s="68"/>
      <c r="G7" s="69"/>
      <c r="H7" s="70"/>
      <c r="I7" s="48"/>
    </row>
    <row r="8" spans="1:9" ht="12.75">
      <c r="A8" s="19"/>
      <c r="B8" s="74"/>
      <c r="C8" s="160">
        <f>Podatki!C7</f>
        <v>4.5</v>
      </c>
      <c r="D8" s="84"/>
      <c r="E8" s="90"/>
      <c r="F8" s="67"/>
      <c r="G8" s="19"/>
      <c r="H8" s="19"/>
      <c r="I8" s="88"/>
    </row>
    <row r="9" spans="1:9" ht="12.75">
      <c r="A9" s="19"/>
      <c r="B9" s="74" t="s">
        <v>10</v>
      </c>
      <c r="C9" s="90">
        <v>5</v>
      </c>
      <c r="D9" s="84" t="s">
        <v>6</v>
      </c>
      <c r="E9" s="90"/>
      <c r="F9" s="67"/>
      <c r="G9" s="19"/>
      <c r="H9" s="19"/>
      <c r="I9" s="88"/>
    </row>
    <row r="10" spans="1:9" ht="12.75">
      <c r="A10" s="19"/>
      <c r="B10" s="74"/>
      <c r="C10" s="90"/>
      <c r="D10" s="84"/>
      <c r="E10" s="90"/>
      <c r="F10" s="67"/>
      <c r="G10" s="19"/>
      <c r="H10" s="19"/>
      <c r="I10" s="88"/>
    </row>
    <row r="11" spans="1:7" ht="12.75" customHeight="1">
      <c r="A11" s="109" t="str">
        <f>Podatki!A10</f>
        <v>2.2.1.3.1.1.</v>
      </c>
      <c r="B11" s="173" t="str">
        <f>Podatki!B10</f>
        <v>Zakoličba glavnih točk ureditve novih poljskih poti</v>
      </c>
      <c r="C11" s="173"/>
      <c r="D11" s="173"/>
      <c r="E11" s="38"/>
      <c r="F11" s="40"/>
      <c r="G11" s="14"/>
    </row>
    <row r="12" spans="1:7" ht="12.75">
      <c r="A12" s="109"/>
      <c r="B12" s="110"/>
      <c r="C12" s="110"/>
      <c r="D12" s="110"/>
      <c r="E12" s="38"/>
      <c r="F12" s="40"/>
      <c r="G12" s="14"/>
    </row>
    <row r="13" spans="1:7" ht="12.75">
      <c r="A13" s="109"/>
      <c r="B13" s="62"/>
      <c r="C13" s="60">
        <f>Podatki!C12</f>
        <v>0.1</v>
      </c>
      <c r="D13" s="111"/>
      <c r="E13" s="38"/>
      <c r="F13" s="40"/>
      <c r="G13" s="14"/>
    </row>
    <row r="14" spans="1:7" ht="12.75">
      <c r="A14" s="109"/>
      <c r="B14" s="76" t="s">
        <v>19</v>
      </c>
      <c r="C14" s="112">
        <f>EVEN(C7*C13)</f>
        <v>16</v>
      </c>
      <c r="D14" s="156" t="s">
        <v>26</v>
      </c>
      <c r="E14" s="5"/>
      <c r="F14" s="40"/>
      <c r="G14" s="14"/>
    </row>
    <row r="15" spans="1:7" ht="12.75">
      <c r="A15" s="109"/>
      <c r="B15" s="79" t="s">
        <v>20</v>
      </c>
      <c r="C15" s="60">
        <f>Podatki!C13</f>
        <v>0</v>
      </c>
      <c r="D15" s="86" t="s">
        <v>8</v>
      </c>
      <c r="E15" s="72" t="s">
        <v>13</v>
      </c>
      <c r="F15" s="83">
        <f>C14*C15</f>
        <v>0</v>
      </c>
      <c r="G15" s="14"/>
    </row>
    <row r="16" spans="2:10" ht="12.75">
      <c r="B16" s="62"/>
      <c r="C16" s="63"/>
      <c r="D16" s="85"/>
      <c r="E16" s="63"/>
      <c r="F16" s="61"/>
      <c r="G16" s="82"/>
      <c r="H16" s="30"/>
      <c r="I16" s="40"/>
      <c r="J16" s="40"/>
    </row>
    <row r="17" spans="1:10" ht="95.25" customHeight="1">
      <c r="A17" s="109" t="str">
        <f>Podatki!A15</f>
        <v>2.2.1.3.1.2.</v>
      </c>
      <c r="B17" s="174" t="str">
        <f>Podatki!B15</f>
        <v>Površinski odkop plodne zemljine (humus) v debelini 30cm z odrivom ob gradbišče za kasnejšo uporabo ob sanaciji brežin in depresij, z nakladanjem viškov materiala na kamion in odvozom zemljine v stalno deponijo na razdalji do 5km, vključno s stroški razgrinjanja materiala na deponiji.</v>
      </c>
      <c r="C17" s="174"/>
      <c r="D17" s="174"/>
      <c r="E17" s="63"/>
      <c r="F17" s="86"/>
      <c r="G17" s="82"/>
      <c r="H17" s="40"/>
      <c r="J17" s="40"/>
    </row>
    <row r="18" spans="3:10" ht="12.75">
      <c r="C18" s="63"/>
      <c r="D18" s="85"/>
      <c r="E18" s="63"/>
      <c r="F18" s="61"/>
      <c r="G18" s="82"/>
      <c r="H18" s="40"/>
      <c r="I18" s="40"/>
      <c r="J18" s="40"/>
    </row>
    <row r="19" spans="2:10" ht="12.75">
      <c r="B19" s="77" t="s">
        <v>11</v>
      </c>
      <c r="C19" s="60">
        <f>Podatki!C17</f>
        <v>0.3</v>
      </c>
      <c r="D19" s="86" t="s">
        <v>6</v>
      </c>
      <c r="E19" s="62"/>
      <c r="F19" s="61"/>
      <c r="G19" s="82"/>
      <c r="H19" s="30"/>
      <c r="I19" s="40"/>
      <c r="J19" s="40"/>
    </row>
    <row r="20" spans="2:10" ht="12.75">
      <c r="B20" s="62"/>
      <c r="C20" s="63"/>
      <c r="D20" s="86"/>
      <c r="E20" s="62"/>
      <c r="F20" s="61"/>
      <c r="G20" s="82"/>
      <c r="H20" s="30"/>
      <c r="I20" s="40"/>
      <c r="J20" s="40"/>
    </row>
    <row r="21" spans="2:10" ht="12.75">
      <c r="B21" s="77" t="s">
        <v>7</v>
      </c>
      <c r="C21" s="62">
        <f>ROUNDUP(C7*C8*C19,0)</f>
        <v>191</v>
      </c>
      <c r="D21" s="86" t="s">
        <v>1</v>
      </c>
      <c r="E21" s="62"/>
      <c r="F21" s="61"/>
      <c r="G21" s="82"/>
      <c r="H21" s="40"/>
      <c r="I21" s="40"/>
      <c r="J21" s="40"/>
    </row>
    <row r="22" spans="2:9" ht="12.75">
      <c r="B22" s="77" t="s">
        <v>12</v>
      </c>
      <c r="C22" s="60">
        <f>Podatki!C20</f>
        <v>0</v>
      </c>
      <c r="D22" s="86" t="s">
        <v>8</v>
      </c>
      <c r="E22" s="71" t="s">
        <v>13</v>
      </c>
      <c r="F22" s="83">
        <f>C22*C21</f>
        <v>0</v>
      </c>
      <c r="G22" s="40"/>
      <c r="H22" s="40"/>
      <c r="I22" s="40"/>
    </row>
    <row r="23" spans="2:10" ht="12.75">
      <c r="B23" s="77"/>
      <c r="C23" s="60"/>
      <c r="D23" s="86"/>
      <c r="E23" s="62"/>
      <c r="F23" s="71"/>
      <c r="G23" s="83"/>
      <c r="H23" s="40"/>
      <c r="I23" s="40"/>
      <c r="J23" s="40"/>
    </row>
    <row r="24" spans="1:10" ht="25.5" customHeight="1">
      <c r="A24" s="109" t="str">
        <f>Podatki!A29</f>
        <v>2.2.1.3.1.3.</v>
      </c>
      <c r="B24" s="173" t="str">
        <f>Podatki!B29</f>
        <v>Fino planiranje (+-3cm) in utrjevanje dna izkopa pod gramoznim nasutjem.</v>
      </c>
      <c r="C24" s="173"/>
      <c r="D24" s="173"/>
      <c r="E24" s="134"/>
      <c r="F24" s="134"/>
      <c r="G24" s="134"/>
      <c r="H24" s="40"/>
      <c r="J24" s="40"/>
    </row>
    <row r="25" spans="1:10" ht="12.75">
      <c r="A25" t="s">
        <v>2</v>
      </c>
      <c r="B25" s="40"/>
      <c r="C25" s="26"/>
      <c r="D25" s="29"/>
      <c r="E25" s="30"/>
      <c r="F25" s="27"/>
      <c r="G25" s="133"/>
      <c r="H25" s="1"/>
      <c r="J25" s="40"/>
    </row>
    <row r="26" spans="2:10" ht="12.75">
      <c r="B26" s="72" t="s">
        <v>7</v>
      </c>
      <c r="C26" s="30">
        <f>ROUNDUP(C8*C7,0)</f>
        <v>635</v>
      </c>
      <c r="D26" s="87" t="s">
        <v>0</v>
      </c>
      <c r="E26" s="30"/>
      <c r="F26" s="38"/>
      <c r="G26" s="40"/>
      <c r="H26" s="1"/>
      <c r="J26" s="40"/>
    </row>
    <row r="27" spans="1:10" ht="12.75">
      <c r="A27" s="18"/>
      <c r="B27" s="99" t="s">
        <v>15</v>
      </c>
      <c r="C27" s="100">
        <f>Podatki!C32</f>
        <v>0</v>
      </c>
      <c r="D27" s="98" t="s">
        <v>8</v>
      </c>
      <c r="E27" s="72" t="s">
        <v>13</v>
      </c>
      <c r="F27" s="135">
        <f>C26*C27</f>
        <v>0</v>
      </c>
      <c r="G27" s="18"/>
      <c r="J27" s="40"/>
    </row>
    <row r="28" spans="2:10" ht="12.75">
      <c r="B28" s="77"/>
      <c r="C28" s="60"/>
      <c r="D28" s="86"/>
      <c r="E28" s="62"/>
      <c r="F28" s="71"/>
      <c r="G28" s="83"/>
      <c r="H28" s="40"/>
      <c r="I28" s="40"/>
      <c r="J28" s="40"/>
    </row>
    <row r="29" spans="1:10" ht="52.5" customHeight="1">
      <c r="A29" s="109" t="str">
        <f>Podatki!A34</f>
        <v>2.2.1.3.1.4.</v>
      </c>
      <c r="B29" s="175" t="str">
        <f>Podatki!B34</f>
        <v>Dobava in vgrajevanje nasipnega materiala iz gramoza , deb. 35 cm z razgrinjanjem in komprimiranjem don Ev =120 MN/m2 točnost do 1 cm. Granulacije od 0,02 do 100 mm</v>
      </c>
      <c r="C29" s="175"/>
      <c r="D29" s="175"/>
      <c r="E29" s="27"/>
      <c r="F29" s="82"/>
      <c r="G29" s="82"/>
      <c r="H29" s="78"/>
      <c r="I29" s="40"/>
      <c r="J29" s="40"/>
    </row>
    <row r="30" spans="2:10" ht="12.75">
      <c r="B30" s="76"/>
      <c r="C30" s="62"/>
      <c r="D30" s="86"/>
      <c r="E30" s="62"/>
      <c r="F30" s="61"/>
      <c r="G30" s="82"/>
      <c r="H30" s="78"/>
      <c r="I30" s="40"/>
      <c r="J30" s="40"/>
    </row>
    <row r="31" spans="2:10" ht="12.75">
      <c r="B31" s="77" t="s">
        <v>14</v>
      </c>
      <c r="C31" s="60">
        <f>Podatki!C36</f>
        <v>0.35</v>
      </c>
      <c r="D31" s="86" t="s">
        <v>6</v>
      </c>
      <c r="E31" s="62"/>
      <c r="F31" s="61"/>
      <c r="G31" s="82"/>
      <c r="H31" s="78"/>
      <c r="I31" s="40"/>
      <c r="J31" s="40"/>
    </row>
    <row r="32" spans="2:10" ht="12.75">
      <c r="B32" s="77"/>
      <c r="C32" s="62"/>
      <c r="D32" s="86"/>
      <c r="E32" s="62"/>
      <c r="F32" s="61"/>
      <c r="G32" s="82"/>
      <c r="H32" s="40"/>
      <c r="I32" s="40"/>
      <c r="J32" s="40"/>
    </row>
    <row r="33" spans="2:10" ht="12.75">
      <c r="B33" s="77" t="s">
        <v>7</v>
      </c>
      <c r="C33" s="62">
        <f>ROUNDUP(C7*C8*C31,0)</f>
        <v>223</v>
      </c>
      <c r="D33" s="86" t="s">
        <v>1</v>
      </c>
      <c r="E33" s="62"/>
      <c r="F33" s="61"/>
      <c r="G33" s="82"/>
      <c r="H33" s="40"/>
      <c r="I33" s="40"/>
      <c r="J33" s="40"/>
    </row>
    <row r="34" spans="2:9" ht="12.75">
      <c r="B34" s="77" t="s">
        <v>12</v>
      </c>
      <c r="C34" s="60">
        <f>Podatki!C39</f>
        <v>0</v>
      </c>
      <c r="D34" s="86" t="s">
        <v>8</v>
      </c>
      <c r="E34" s="71" t="s">
        <v>13</v>
      </c>
      <c r="F34" s="83">
        <f>C34*C33</f>
        <v>0</v>
      </c>
      <c r="G34" s="40"/>
      <c r="H34" s="40"/>
      <c r="I34" s="40"/>
    </row>
    <row r="35" spans="2:9" ht="12.75">
      <c r="B35" s="77"/>
      <c r="C35" s="60"/>
      <c r="D35" s="86"/>
      <c r="E35" s="62"/>
      <c r="F35" s="71"/>
      <c r="G35" s="83"/>
      <c r="H35" s="40"/>
      <c r="I35" s="40"/>
    </row>
    <row r="36" spans="1:8" ht="12.75">
      <c r="A36" s="18"/>
      <c r="B36" s="99"/>
      <c r="C36" s="100"/>
      <c r="D36" s="98"/>
      <c r="E36" s="72"/>
      <c r="F36" s="135"/>
      <c r="G36" s="18"/>
      <c r="H36" s="76"/>
    </row>
    <row r="37" spans="1:7" s="17" customFormat="1" ht="13.5" customHeight="1">
      <c r="A37"/>
      <c r="B37" s="77"/>
      <c r="C37" s="60"/>
      <c r="D37" s="86"/>
      <c r="E37" s="71"/>
      <c r="F37" s="83"/>
      <c r="G37" s="40"/>
    </row>
    <row r="38" spans="1:8" s="148" customFormat="1" ht="15.75" thickBot="1">
      <c r="A38" s="8"/>
      <c r="B38" s="143" t="s">
        <v>24</v>
      </c>
      <c r="C38" s="144"/>
      <c r="D38" s="145"/>
      <c r="E38" s="146"/>
      <c r="F38" s="147">
        <f>SUM(F15:F37)</f>
        <v>0</v>
      </c>
      <c r="H38" s="149"/>
    </row>
    <row r="39" ht="12.75">
      <c r="I39" s="18"/>
    </row>
    <row r="40" ht="12.75">
      <c r="I40" s="18"/>
    </row>
    <row r="41" ht="12.75">
      <c r="I41" s="18"/>
    </row>
    <row r="42" ht="12.75">
      <c r="I42" s="18"/>
    </row>
    <row r="43" ht="12.75">
      <c r="I43" s="18"/>
    </row>
    <row r="44" ht="12.75">
      <c r="I44" s="18"/>
    </row>
    <row r="45" ht="12.75">
      <c r="I45" s="18"/>
    </row>
    <row r="46" ht="12.75">
      <c r="I46" s="18"/>
    </row>
    <row r="47" ht="12.75">
      <c r="I47" s="18"/>
    </row>
    <row r="48" ht="12.75">
      <c r="I48" s="18"/>
    </row>
    <row r="68" ht="15.75">
      <c r="J68" s="7"/>
    </row>
    <row r="75" ht="12.75">
      <c r="J75" s="18"/>
    </row>
    <row r="76" ht="12.75">
      <c r="J76" s="18"/>
    </row>
    <row r="77" spans="10:11" ht="15.75">
      <c r="J77" s="18"/>
      <c r="K77" s="7"/>
    </row>
    <row r="78" ht="12.75">
      <c r="J78" s="18"/>
    </row>
    <row r="79" ht="12.75">
      <c r="J79" s="18"/>
    </row>
    <row r="80" ht="12.75">
      <c r="J80" s="18"/>
    </row>
    <row r="81" ht="12.75">
      <c r="J81" s="18"/>
    </row>
    <row r="85" ht="12.75">
      <c r="I85" s="18"/>
    </row>
    <row r="86" ht="12.75">
      <c r="I86" s="18"/>
    </row>
    <row r="87" ht="15.75">
      <c r="I87" s="20"/>
    </row>
    <row r="88" ht="12.75">
      <c r="I88" s="18"/>
    </row>
    <row r="89" ht="12.75">
      <c r="I89" s="18"/>
    </row>
    <row r="90" ht="12.75">
      <c r="I90" s="18"/>
    </row>
    <row r="91" ht="12.75">
      <c r="I91" s="18"/>
    </row>
    <row r="92" spans="1:12" s="7" customFormat="1" ht="15.75">
      <c r="A92"/>
      <c r="B92"/>
      <c r="C92" s="4"/>
      <c r="D92" s="5"/>
      <c r="E92"/>
      <c r="F92" s="5"/>
      <c r="G92"/>
      <c r="H92"/>
      <c r="I92"/>
      <c r="J92"/>
      <c r="K92"/>
      <c r="L92"/>
    </row>
    <row r="93" ht="15.75">
      <c r="L93" s="7"/>
    </row>
    <row r="130" ht="12.75">
      <c r="I130" s="17"/>
    </row>
    <row r="131" ht="12.75">
      <c r="I131" s="17"/>
    </row>
    <row r="132" ht="12.75">
      <c r="I132" s="17"/>
    </row>
    <row r="133" ht="12.75">
      <c r="I133" s="17"/>
    </row>
    <row r="134" ht="12.75">
      <c r="I134" s="17"/>
    </row>
    <row r="160" ht="12.75">
      <c r="J160" s="17"/>
    </row>
    <row r="161" ht="12.75">
      <c r="J161" s="17"/>
    </row>
    <row r="162" ht="12.75">
      <c r="J162" s="17"/>
    </row>
    <row r="163" ht="12.75">
      <c r="J163" s="17"/>
    </row>
    <row r="164" ht="12.75">
      <c r="J164" s="17"/>
    </row>
    <row r="179" ht="12.75">
      <c r="K179" s="17"/>
    </row>
    <row r="180" ht="12.75">
      <c r="K180" s="17"/>
    </row>
    <row r="181" ht="12.75">
      <c r="K181" s="17"/>
    </row>
    <row r="182" ht="12.75">
      <c r="K182" s="17"/>
    </row>
    <row r="183" ht="12.75">
      <c r="K183" s="17"/>
    </row>
    <row r="192" ht="12.75">
      <c r="J192" s="17"/>
    </row>
    <row r="193" ht="12.75">
      <c r="J193" s="17"/>
    </row>
    <row r="194" ht="12.75">
      <c r="J194" s="17"/>
    </row>
    <row r="195" ht="12.75">
      <c r="J195" s="17"/>
    </row>
    <row r="196" ht="12.75">
      <c r="J196" s="17"/>
    </row>
  </sheetData>
  <sheetProtection/>
  <mergeCells count="5">
    <mergeCell ref="B11:D11"/>
    <mergeCell ref="B17:D17"/>
    <mergeCell ref="B24:D24"/>
    <mergeCell ref="B29:D29"/>
    <mergeCell ref="A2:F3"/>
  </mergeCells>
  <printOptions/>
  <pageMargins left="1.5748031496062993" right="0.75" top="0.984251968503937" bottom="0.984251968503937" header="0.3937007874015748" footer="0"/>
  <pageSetup horizontalDpi="300" verticalDpi="300" orientation="portrait" paperSize="9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7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C39" sqref="C39"/>
    </sheetView>
  </sheetViews>
  <sheetFormatPr defaultColWidth="9.00390625" defaultRowHeight="12.75"/>
  <cols>
    <col min="1" max="1" width="12.625" style="0" customWidth="1"/>
    <col min="2" max="2" width="34.625" style="0" customWidth="1"/>
    <col min="3" max="3" width="9.375" style="4" customWidth="1"/>
    <col min="4" max="4" width="7.25390625" style="5" customWidth="1"/>
    <col min="5" max="5" width="5.375" style="0" customWidth="1"/>
    <col min="6" max="6" width="10.125" style="5" customWidth="1"/>
    <col min="7" max="7" width="5.375" style="0" customWidth="1"/>
  </cols>
  <sheetData>
    <row r="1" spans="3:6" s="40" customFormat="1" ht="12.75" customHeight="1">
      <c r="C1" s="41"/>
      <c r="D1" s="42"/>
      <c r="F1" s="42"/>
    </row>
    <row r="2" spans="2:7" s="40" customFormat="1" ht="12.75" customHeight="1">
      <c r="B2" s="162"/>
      <c r="C2" s="163"/>
      <c r="D2" s="163"/>
      <c r="E2" s="163"/>
      <c r="F2" s="163"/>
      <c r="G2" s="163"/>
    </row>
    <row r="3" spans="2:7" s="40" customFormat="1" ht="19.5" customHeight="1">
      <c r="B3" s="163"/>
      <c r="C3" s="163"/>
      <c r="D3" s="163"/>
      <c r="E3" s="163"/>
      <c r="F3" s="163"/>
      <c r="G3" s="163"/>
    </row>
    <row r="4" spans="1:12" s="3" customFormat="1" ht="18.75" customHeight="1">
      <c r="A4" s="40"/>
      <c r="B4" s="43" t="s">
        <v>16</v>
      </c>
      <c r="C4" s="44"/>
      <c r="D4" s="45"/>
      <c r="E4" s="43"/>
      <c r="F4" s="45"/>
      <c r="G4" s="46"/>
      <c r="H4" s="40"/>
      <c r="I4" s="40"/>
      <c r="J4" s="40"/>
      <c r="K4" s="40"/>
      <c r="L4" s="40"/>
    </row>
    <row r="5" spans="2:4" ht="12.75">
      <c r="B5" s="1"/>
      <c r="C5" s="2"/>
      <c r="D5" s="6"/>
    </row>
    <row r="6" spans="1:9" s="1" customFormat="1" ht="12.75">
      <c r="A6"/>
      <c r="B6" s="81" t="s">
        <v>34</v>
      </c>
      <c r="C6" s="64">
        <v>5</v>
      </c>
      <c r="D6" s="65" t="s">
        <v>6</v>
      </c>
      <c r="E6"/>
      <c r="F6" s="5"/>
      <c r="G6"/>
      <c r="H6"/>
      <c r="I6"/>
    </row>
    <row r="7" spans="2:8" ht="12.75">
      <c r="B7" s="81" t="s">
        <v>17</v>
      </c>
      <c r="C7" s="89">
        <v>4.5</v>
      </c>
      <c r="D7" s="47"/>
      <c r="F7" s="15"/>
      <c r="G7" s="17"/>
      <c r="H7" s="14"/>
    </row>
    <row r="8" spans="2:8" ht="12.75">
      <c r="B8" s="168" t="s">
        <v>18</v>
      </c>
      <c r="C8" s="168"/>
      <c r="D8" s="168"/>
      <c r="E8" s="168"/>
      <c r="F8" s="168"/>
      <c r="G8" s="168"/>
      <c r="H8" s="14"/>
    </row>
    <row r="9" spans="2:8" s="48" customFormat="1" ht="13.5" customHeight="1">
      <c r="B9" s="113"/>
      <c r="C9" s="113"/>
      <c r="D9" s="113"/>
      <c r="E9" s="113"/>
      <c r="F9" s="113"/>
      <c r="G9" s="113"/>
      <c r="H9" s="70"/>
    </row>
    <row r="10" spans="1:11" s="48" customFormat="1" ht="13.5" customHeight="1">
      <c r="A10" s="109" t="s">
        <v>29</v>
      </c>
      <c r="B10" s="166" t="s">
        <v>21</v>
      </c>
      <c r="C10" s="167"/>
      <c r="D10" s="167"/>
      <c r="E10" s="114"/>
      <c r="F10" s="105"/>
      <c r="G10" s="115"/>
      <c r="H10" s="14"/>
      <c r="I10"/>
      <c r="J10"/>
      <c r="K10"/>
    </row>
    <row r="11" spans="1:11" s="48" customFormat="1" ht="13.5" customHeight="1">
      <c r="A11" s="109"/>
      <c r="B11" s="116"/>
      <c r="C11" s="117"/>
      <c r="D11" s="111"/>
      <c r="E11" s="40"/>
      <c r="F11" s="38"/>
      <c r="G11" s="39"/>
      <c r="H11" s="14"/>
      <c r="I11"/>
      <c r="J11"/>
      <c r="K11"/>
    </row>
    <row r="12" spans="1:11" s="48" customFormat="1" ht="13.5" customHeight="1">
      <c r="A12" s="109"/>
      <c r="B12" s="153" t="s">
        <v>25</v>
      </c>
      <c r="C12" s="154">
        <v>0.1</v>
      </c>
      <c r="D12" s="157" t="s">
        <v>26</v>
      </c>
      <c r="E12" s="40"/>
      <c r="F12" s="38"/>
      <c r="G12" s="39"/>
      <c r="H12" s="14"/>
      <c r="I12"/>
      <c r="J12"/>
      <c r="K12"/>
    </row>
    <row r="13" spans="1:11" s="48" customFormat="1" ht="13.5" customHeight="1">
      <c r="A13" s="109"/>
      <c r="B13" s="155" t="s">
        <v>20</v>
      </c>
      <c r="C13" s="151">
        <v>0</v>
      </c>
      <c r="D13" s="152" t="s">
        <v>8</v>
      </c>
      <c r="E13" s="118"/>
      <c r="F13" s="119"/>
      <c r="G13" s="120"/>
      <c r="H13" s="14"/>
      <c r="I13"/>
      <c r="J13"/>
      <c r="K13"/>
    </row>
    <row r="14" spans="1:8" s="48" customFormat="1" ht="13.5" customHeight="1">
      <c r="A14" s="131"/>
      <c r="B14" s="113"/>
      <c r="C14" s="113"/>
      <c r="D14" s="113"/>
      <c r="E14" s="113"/>
      <c r="F14" s="113"/>
      <c r="G14" s="113"/>
      <c r="H14" s="70"/>
    </row>
    <row r="15" spans="1:8" ht="75.75" customHeight="1">
      <c r="A15" s="109" t="s">
        <v>30</v>
      </c>
      <c r="B15" s="169" t="s">
        <v>22</v>
      </c>
      <c r="C15" s="170"/>
      <c r="D15" s="170"/>
      <c r="E15" s="121"/>
      <c r="F15" s="121"/>
      <c r="G15" s="122"/>
      <c r="H15" s="40"/>
    </row>
    <row r="16" spans="1:7" ht="12.75">
      <c r="A16" s="108"/>
      <c r="B16" s="25"/>
      <c r="C16" s="26"/>
      <c r="D16" s="29"/>
      <c r="E16" s="30"/>
      <c r="F16" s="27"/>
      <c r="G16" s="28"/>
    </row>
    <row r="17" spans="1:8" ht="12.75">
      <c r="A17" s="108"/>
      <c r="B17" s="49" t="s">
        <v>11</v>
      </c>
      <c r="C17" s="50">
        <v>0.3</v>
      </c>
      <c r="D17" s="51" t="s">
        <v>6</v>
      </c>
      <c r="E17" s="30"/>
      <c r="F17" s="27"/>
      <c r="G17" s="28"/>
      <c r="H17" s="14"/>
    </row>
    <row r="18" spans="1:8" ht="12.75">
      <c r="A18" s="108"/>
      <c r="B18" s="31"/>
      <c r="C18" s="32"/>
      <c r="D18" s="29"/>
      <c r="E18" s="30"/>
      <c r="F18" s="27"/>
      <c r="G18" s="28"/>
      <c r="H18" s="14"/>
    </row>
    <row r="19" spans="1:7" ht="12.75">
      <c r="A19" s="108"/>
      <c r="B19" s="33" t="s">
        <v>7</v>
      </c>
      <c r="C19" s="30"/>
      <c r="D19" s="29" t="s">
        <v>1</v>
      </c>
      <c r="E19" s="30"/>
      <c r="F19" s="27"/>
      <c r="G19" s="28"/>
    </row>
    <row r="20" spans="1:7" ht="12.75">
      <c r="A20" s="108"/>
      <c r="B20" s="52" t="s">
        <v>12</v>
      </c>
      <c r="C20" s="53">
        <v>0</v>
      </c>
      <c r="D20" s="54" t="s">
        <v>8</v>
      </c>
      <c r="E20" s="34"/>
      <c r="F20" s="35"/>
      <c r="G20" s="36"/>
    </row>
    <row r="21" spans="1:7" s="48" customFormat="1" ht="12.75">
      <c r="A21" s="131"/>
      <c r="B21" s="99"/>
      <c r="C21" s="100"/>
      <c r="D21" s="101"/>
      <c r="E21" s="59"/>
      <c r="F21" s="99"/>
      <c r="G21" s="102"/>
    </row>
    <row r="22" spans="1:8" s="48" customFormat="1" ht="57" customHeight="1">
      <c r="A22" s="109" t="s">
        <v>31</v>
      </c>
      <c r="B22" s="166" t="s">
        <v>38</v>
      </c>
      <c r="C22" s="167"/>
      <c r="D22" s="167"/>
      <c r="E22" s="127"/>
      <c r="F22" s="127"/>
      <c r="G22" s="128"/>
      <c r="H22" s="14"/>
    </row>
    <row r="23" spans="1:8" s="48" customFormat="1" ht="12.75">
      <c r="A23" s="109"/>
      <c r="B23" s="123"/>
      <c r="C23" s="110"/>
      <c r="D23" s="110"/>
      <c r="E23" s="110"/>
      <c r="F23" s="110"/>
      <c r="G23" s="124"/>
      <c r="H23" s="14"/>
    </row>
    <row r="24" spans="1:8" s="48" customFormat="1" ht="12.75">
      <c r="A24" s="108"/>
      <c r="B24" s="49" t="s">
        <v>11</v>
      </c>
      <c r="C24" s="50">
        <v>0.3</v>
      </c>
      <c r="D24" s="51" t="s">
        <v>6</v>
      </c>
      <c r="E24" s="30"/>
      <c r="F24" s="27"/>
      <c r="G24" s="28"/>
      <c r="H24" s="14"/>
    </row>
    <row r="25" spans="1:8" s="48" customFormat="1" ht="12.75">
      <c r="A25" s="108"/>
      <c r="B25" s="31"/>
      <c r="C25" s="32"/>
      <c r="D25" s="29"/>
      <c r="E25" s="30"/>
      <c r="F25" s="27"/>
      <c r="G25" s="28"/>
      <c r="H25" s="14"/>
    </row>
    <row r="26" spans="1:8" s="48" customFormat="1" ht="12.75">
      <c r="A26" s="108"/>
      <c r="B26" s="33" t="s">
        <v>7</v>
      </c>
      <c r="C26" s="30">
        <f>C8*C9*C24</f>
        <v>0</v>
      </c>
      <c r="D26" s="29" t="s">
        <v>1</v>
      </c>
      <c r="E26" s="30"/>
      <c r="F26" s="27"/>
      <c r="G26" s="28"/>
      <c r="H26"/>
    </row>
    <row r="27" spans="1:8" s="48" customFormat="1" ht="12.75">
      <c r="A27" s="108"/>
      <c r="B27" s="52" t="s">
        <v>12</v>
      </c>
      <c r="C27" s="53">
        <v>0</v>
      </c>
      <c r="D27" s="54" t="s">
        <v>8</v>
      </c>
      <c r="E27" s="34"/>
      <c r="F27" s="35"/>
      <c r="G27" s="36"/>
      <c r="H27"/>
    </row>
    <row r="28" spans="1:8" s="48" customFormat="1" ht="12.75">
      <c r="A28" s="107"/>
      <c r="B28" s="76"/>
      <c r="C28" s="57"/>
      <c r="D28" s="58"/>
      <c r="E28" s="57"/>
      <c r="F28" s="27"/>
      <c r="G28" s="82"/>
      <c r="H28" s="40"/>
    </row>
    <row r="29" spans="1:8" s="48" customFormat="1" ht="32.25" customHeight="1">
      <c r="A29" s="109" t="s">
        <v>32</v>
      </c>
      <c r="B29" s="171" t="s">
        <v>39</v>
      </c>
      <c r="C29" s="172"/>
      <c r="D29" s="172"/>
      <c r="E29" s="129"/>
      <c r="F29" s="129"/>
      <c r="G29" s="130"/>
      <c r="H29" s="40"/>
    </row>
    <row r="30" spans="1:8" s="48" customFormat="1" ht="12.75">
      <c r="A30" s="108" t="s">
        <v>2</v>
      </c>
      <c r="B30" s="25"/>
      <c r="C30" s="26"/>
      <c r="D30" s="29"/>
      <c r="E30" s="30"/>
      <c r="F30" s="27"/>
      <c r="G30" s="28"/>
      <c r="H30" s="1"/>
    </row>
    <row r="31" spans="1:8" s="48" customFormat="1" ht="12.75">
      <c r="A31" s="108"/>
      <c r="B31" s="33" t="s">
        <v>7</v>
      </c>
      <c r="C31" s="30"/>
      <c r="D31" s="29" t="s">
        <v>0</v>
      </c>
      <c r="E31" s="30"/>
      <c r="F31" s="38"/>
      <c r="G31" s="39"/>
      <c r="H31" s="1"/>
    </row>
    <row r="32" spans="1:8" s="48" customFormat="1" ht="12.75">
      <c r="A32" s="132"/>
      <c r="B32" s="52" t="s">
        <v>15</v>
      </c>
      <c r="C32" s="53">
        <v>0</v>
      </c>
      <c r="D32" s="54" t="s">
        <v>8</v>
      </c>
      <c r="E32" s="37"/>
      <c r="F32" s="35"/>
      <c r="G32" s="36"/>
      <c r="H32" s="18"/>
    </row>
    <row r="33" spans="1:7" ht="12.75">
      <c r="A33" s="108"/>
      <c r="C33" s="14"/>
      <c r="D33" s="16"/>
      <c r="E33" s="14"/>
      <c r="F33" s="15"/>
      <c r="G33" s="17"/>
    </row>
    <row r="34" spans="1:8" ht="58.5" customHeight="1">
      <c r="A34" s="109" t="s">
        <v>33</v>
      </c>
      <c r="B34" s="164" t="s">
        <v>40</v>
      </c>
      <c r="C34" s="165"/>
      <c r="D34" s="165"/>
      <c r="E34" s="125"/>
      <c r="F34" s="125"/>
      <c r="G34" s="126"/>
      <c r="H34" s="1"/>
    </row>
    <row r="35" spans="1:11" ht="12.75">
      <c r="A35" s="108"/>
      <c r="B35" s="25"/>
      <c r="C35" s="100"/>
      <c r="D35" s="101"/>
      <c r="E35" s="59"/>
      <c r="F35" s="38"/>
      <c r="G35" s="28"/>
      <c r="H35" s="1"/>
      <c r="J35" s="48"/>
      <c r="K35" s="48"/>
    </row>
    <row r="36" spans="1:11" ht="12.75">
      <c r="A36" s="131"/>
      <c r="B36" s="55" t="s">
        <v>14</v>
      </c>
      <c r="C36" s="56">
        <v>0.35</v>
      </c>
      <c r="D36" s="51" t="s">
        <v>6</v>
      </c>
      <c r="E36" s="30"/>
      <c r="F36" s="27"/>
      <c r="G36" s="28"/>
      <c r="H36" s="1"/>
      <c r="J36" s="48"/>
      <c r="K36" s="48"/>
    </row>
    <row r="37" spans="1:11" ht="12.75">
      <c r="A37" s="108"/>
      <c r="B37" s="25"/>
      <c r="C37" s="30"/>
      <c r="D37" s="29"/>
      <c r="E37" s="30"/>
      <c r="F37" s="27"/>
      <c r="G37" s="28"/>
      <c r="J37" s="48"/>
      <c r="K37" s="48"/>
    </row>
    <row r="38" spans="1:11" ht="12.75">
      <c r="A38" s="108"/>
      <c r="B38" s="33" t="s">
        <v>7</v>
      </c>
      <c r="C38" s="30"/>
      <c r="D38" s="29" t="s">
        <v>1</v>
      </c>
      <c r="E38" s="30"/>
      <c r="F38" s="27"/>
      <c r="G38" s="28"/>
      <c r="J38" s="48"/>
      <c r="K38" s="48"/>
    </row>
    <row r="39" spans="1:11" ht="12.75">
      <c r="A39" s="108"/>
      <c r="B39" s="52" t="s">
        <v>12</v>
      </c>
      <c r="C39" s="53">
        <v>0</v>
      </c>
      <c r="D39" s="54" t="s">
        <v>8</v>
      </c>
      <c r="E39" s="34"/>
      <c r="F39" s="35"/>
      <c r="G39" s="36"/>
      <c r="J39" s="48"/>
      <c r="K39" s="48"/>
    </row>
    <row r="40" spans="1:11" ht="12.75">
      <c r="A40" s="131"/>
      <c r="B40" s="99"/>
      <c r="C40" s="100"/>
      <c r="D40" s="101"/>
      <c r="E40" s="59"/>
      <c r="F40" s="99"/>
      <c r="G40" s="102"/>
      <c r="H40" s="48"/>
      <c r="I40" s="48"/>
      <c r="J40" s="48"/>
      <c r="K40" s="48"/>
    </row>
    <row r="41" spans="3:6" ht="12.75">
      <c r="C41"/>
      <c r="D41"/>
      <c r="F41"/>
    </row>
    <row r="42" spans="3:6" ht="12.75">
      <c r="C42"/>
      <c r="D42"/>
      <c r="F42"/>
    </row>
    <row r="43" spans="3:6" ht="12.75">
      <c r="C43"/>
      <c r="D43"/>
      <c r="F43"/>
    </row>
    <row r="46" spans="1:5" ht="14.25">
      <c r="A46" s="40"/>
      <c r="B46" s="104"/>
      <c r="C46" s="75"/>
      <c r="D46" s="38"/>
      <c r="E46" s="40"/>
    </row>
    <row r="47" spans="1:5" ht="12.75">
      <c r="A47" s="40"/>
      <c r="B47" s="40"/>
      <c r="C47" s="100"/>
      <c r="D47" s="101"/>
      <c r="E47" s="59"/>
    </row>
    <row r="48" spans="1:5" ht="12.75">
      <c r="A48" s="40"/>
      <c r="B48" s="40"/>
      <c r="C48" s="100"/>
      <c r="D48" s="101"/>
      <c r="E48" s="59"/>
    </row>
    <row r="49" spans="1:5" ht="12.75">
      <c r="A49" s="40"/>
      <c r="B49" s="40"/>
      <c r="C49" s="100"/>
      <c r="D49" s="101"/>
      <c r="E49" s="59"/>
    </row>
    <row r="50" spans="1:5" ht="12.75">
      <c r="A50" s="40"/>
      <c r="B50" s="40"/>
      <c r="C50" s="100"/>
      <c r="D50" s="101"/>
      <c r="E50" s="59"/>
    </row>
    <row r="59" spans="10:11" ht="15.75">
      <c r="J59" s="7"/>
      <c r="K59" s="7"/>
    </row>
    <row r="64" ht="12.75">
      <c r="I64" s="18"/>
    </row>
    <row r="65" ht="12.75">
      <c r="I65" s="18"/>
    </row>
    <row r="66" spans="9:10" ht="15.75">
      <c r="I66" s="20"/>
      <c r="J66" s="18"/>
    </row>
    <row r="67" spans="9:10" ht="12.75">
      <c r="I67" s="18"/>
      <c r="J67" s="18"/>
    </row>
    <row r="68" spans="9:10" ht="12.75">
      <c r="I68" s="18"/>
      <c r="J68" s="18"/>
    </row>
    <row r="69" spans="9:10" ht="12.75">
      <c r="I69" s="18"/>
      <c r="J69" s="18"/>
    </row>
    <row r="70" spans="9:10" ht="12.75">
      <c r="I70" s="18"/>
      <c r="J70" s="18"/>
    </row>
    <row r="71" ht="12.75">
      <c r="J71" s="18"/>
    </row>
    <row r="72" ht="12.75">
      <c r="J72" s="18"/>
    </row>
    <row r="73" spans="1:11" s="7" customFormat="1" ht="15.75">
      <c r="A73"/>
      <c r="B73"/>
      <c r="C73" s="4"/>
      <c r="D73" s="5"/>
      <c r="E73"/>
      <c r="F73" s="5"/>
      <c r="G73"/>
      <c r="H73"/>
      <c r="I73"/>
      <c r="J73"/>
      <c r="K73"/>
    </row>
    <row r="109" ht="12.75">
      <c r="I109" s="17"/>
    </row>
    <row r="110" ht="12.75">
      <c r="I110" s="17"/>
    </row>
    <row r="111" ht="12.75">
      <c r="I111" s="17"/>
    </row>
    <row r="112" ht="12.75">
      <c r="I112" s="17"/>
    </row>
    <row r="113" ht="12.75">
      <c r="I113" s="17"/>
    </row>
    <row r="151" ht="12.75">
      <c r="J151" s="17"/>
    </row>
    <row r="152" ht="12.75">
      <c r="J152" s="17"/>
    </row>
    <row r="153" ht="12.75">
      <c r="J153" s="17"/>
    </row>
    <row r="154" ht="12.75">
      <c r="J154" s="17"/>
    </row>
    <row r="155" ht="12.75">
      <c r="J155" s="17"/>
    </row>
    <row r="161" ht="12.75">
      <c r="K161" s="17"/>
    </row>
    <row r="162" ht="12.75">
      <c r="K162" s="17"/>
    </row>
    <row r="163" ht="12.75">
      <c r="K163" s="17"/>
    </row>
    <row r="164" ht="12.75">
      <c r="K164" s="17"/>
    </row>
    <row r="165" ht="12.75">
      <c r="K165" s="17"/>
    </row>
    <row r="183" ht="12.75">
      <c r="J183" s="17"/>
    </row>
    <row r="184" ht="12.75">
      <c r="J184" s="17"/>
    </row>
    <row r="185" ht="12.75">
      <c r="J185" s="17"/>
    </row>
    <row r="186" ht="12.75">
      <c r="J186" s="17"/>
    </row>
    <row r="187" ht="12.75">
      <c r="J187" s="17"/>
    </row>
  </sheetData>
  <sheetProtection/>
  <mergeCells count="7">
    <mergeCell ref="B2:G3"/>
    <mergeCell ref="B34:D34"/>
    <mergeCell ref="B22:D22"/>
    <mergeCell ref="B8:G8"/>
    <mergeCell ref="B10:D10"/>
    <mergeCell ref="B15:D15"/>
    <mergeCell ref="B29:D29"/>
  </mergeCells>
  <printOptions/>
  <pageMargins left="1.5748031496062993" right="0.75" top="0.984251968503937" bottom="0.984251968503937" header="0.3937007874015748" footer="0"/>
  <pageSetup horizontalDpi="600" verticalDpi="600" orientation="portrait" paperSize="9" r:id="rId1"/>
  <headerFooter alignWithMargins="0">
    <oddHeader>&amp;C&amp;A</oddHeader>
    <oddFooter>&amp;CStran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52"/>
  <sheetViews>
    <sheetView zoomScalePageLayoutView="0" workbookViewId="0" topLeftCell="A1">
      <selection activeCell="F20" sqref="F20"/>
    </sheetView>
  </sheetViews>
  <sheetFormatPr defaultColWidth="9.00390625" defaultRowHeight="12.75"/>
  <cols>
    <col min="2" max="2" width="9.75390625" style="0" customWidth="1"/>
    <col min="3" max="3" width="4.625" style="0" customWidth="1"/>
    <col min="4" max="4" width="5.25390625" style="0" customWidth="1"/>
    <col min="5" max="5" width="25.125" style="0" customWidth="1"/>
    <col min="6" max="6" width="16.625" style="9" customWidth="1"/>
    <col min="7" max="7" width="12.75390625" style="0" customWidth="1"/>
  </cols>
  <sheetData>
    <row r="2" spans="1:6" ht="12.75">
      <c r="A2" s="163"/>
      <c r="B2" s="163"/>
      <c r="C2" s="163"/>
      <c r="D2" s="163"/>
      <c r="E2" s="163"/>
      <c r="F2" s="163"/>
    </row>
    <row r="3" spans="1:6" ht="12.75">
      <c r="A3" s="163"/>
      <c r="B3" s="163"/>
      <c r="C3" s="163"/>
      <c r="D3" s="163"/>
      <c r="E3" s="163"/>
      <c r="F3" s="163"/>
    </row>
    <row r="5" spans="1:3" ht="15">
      <c r="A5" s="8" t="s">
        <v>3</v>
      </c>
      <c r="C5" s="8" t="s">
        <v>41</v>
      </c>
    </row>
    <row r="6" spans="2:3" ht="15">
      <c r="B6" s="8"/>
      <c r="C6" s="8"/>
    </row>
    <row r="7" spans="1:7" ht="15">
      <c r="A7" s="8" t="s">
        <v>4</v>
      </c>
      <c r="C7" s="22" t="s">
        <v>5</v>
      </c>
      <c r="D7" s="19"/>
      <c r="E7" s="19"/>
      <c r="F7" s="23"/>
      <c r="G7" s="19"/>
    </row>
    <row r="8" ht="15">
      <c r="C8" s="22" t="s">
        <v>36</v>
      </c>
    </row>
    <row r="9" ht="15">
      <c r="C9" s="22"/>
    </row>
    <row r="10" ht="15">
      <c r="C10" s="22" t="s">
        <v>49</v>
      </c>
    </row>
    <row r="11" spans="3:10" ht="15">
      <c r="C11" s="22"/>
      <c r="J11" s="10"/>
    </row>
    <row r="12" ht="12.75">
      <c r="J12" s="10"/>
    </row>
    <row r="13" spans="1:10" ht="15.75" thickBot="1">
      <c r="A13" s="92" t="s">
        <v>50</v>
      </c>
      <c r="B13" s="92"/>
      <c r="C13" s="92"/>
      <c r="D13" s="92"/>
      <c r="E13" s="92"/>
      <c r="F13" s="95"/>
      <c r="J13" s="10"/>
    </row>
    <row r="14" spans="9:10" ht="13.5" thickTop="1">
      <c r="I14" s="10"/>
      <c r="J14" s="10"/>
    </row>
    <row r="15" spans="1:10" ht="15.75" thickBot="1">
      <c r="A15" s="92" t="s">
        <v>37</v>
      </c>
      <c r="B15" s="92"/>
      <c r="C15" s="93"/>
      <c r="D15" s="93"/>
      <c r="E15" s="93"/>
      <c r="F15" s="94"/>
      <c r="I15" s="10"/>
      <c r="J15" s="10"/>
    </row>
    <row r="16" spans="1:10" ht="14.25" customHeight="1" thickTop="1">
      <c r="A16" s="91"/>
      <c r="B16" s="91"/>
      <c r="H16" s="10"/>
      <c r="I16" s="10"/>
      <c r="J16" s="10"/>
    </row>
    <row r="17" spans="1:10" s="3" customFormat="1" ht="14.25" customHeight="1">
      <c r="A17" s="91"/>
      <c r="B17" s="91"/>
      <c r="C17"/>
      <c r="D17"/>
      <c r="E17"/>
      <c r="F17" s="9"/>
      <c r="G17"/>
      <c r="H17" s="10"/>
      <c r="I17" s="10"/>
      <c r="J17" s="10"/>
    </row>
    <row r="20" spans="1:10" ht="12.75">
      <c r="A20" s="10" t="s">
        <v>42</v>
      </c>
      <c r="B20" s="10"/>
      <c r="C20" s="10"/>
      <c r="D20" s="10"/>
      <c r="E20" s="10"/>
      <c r="F20" s="11">
        <f>'PNG 1'!F38</f>
        <v>0</v>
      </c>
      <c r="G20" s="10"/>
      <c r="H20" s="10"/>
      <c r="I20" s="10"/>
      <c r="J20" s="10"/>
    </row>
    <row r="21" spans="1:10" ht="12.75">
      <c r="A21" s="10"/>
      <c r="B21" s="10"/>
      <c r="C21" s="10"/>
      <c r="D21" s="10"/>
      <c r="E21" s="10"/>
      <c r="F21" s="11"/>
      <c r="G21" s="10"/>
      <c r="H21" s="10"/>
      <c r="I21" s="10"/>
      <c r="J21" s="10"/>
    </row>
    <row r="22" spans="1:11" s="10" customFormat="1" ht="12.75">
      <c r="A22" s="10" t="s">
        <v>43</v>
      </c>
      <c r="F22" s="11">
        <f>'PNG 2'!F38</f>
        <v>0</v>
      </c>
      <c r="K22"/>
    </row>
    <row r="23" spans="1:10" ht="12.75">
      <c r="A23" s="10"/>
      <c r="B23" s="10"/>
      <c r="C23" s="10"/>
      <c r="D23" s="10"/>
      <c r="E23" s="10"/>
      <c r="F23" s="11"/>
      <c r="G23" s="10"/>
      <c r="H23" s="10"/>
      <c r="I23" s="10"/>
      <c r="J23" s="10"/>
    </row>
    <row r="24" spans="1:10" ht="12.75">
      <c r="A24" s="10" t="s">
        <v>44</v>
      </c>
      <c r="B24" s="10"/>
      <c r="C24" s="10"/>
      <c r="D24" s="10"/>
      <c r="E24" s="10"/>
      <c r="F24" s="11">
        <f>'PNG 3'!F38</f>
        <v>0</v>
      </c>
      <c r="G24" s="10"/>
      <c r="H24" s="10"/>
      <c r="I24" s="10"/>
      <c r="J24" s="10"/>
    </row>
    <row r="25" spans="1:10" ht="12.75">
      <c r="A25" s="10"/>
      <c r="B25" s="10"/>
      <c r="C25" s="10"/>
      <c r="D25" s="10"/>
      <c r="E25" s="10"/>
      <c r="F25" s="11"/>
      <c r="G25" s="10"/>
      <c r="H25" s="10"/>
      <c r="I25" s="10"/>
      <c r="J25" s="10"/>
    </row>
    <row r="26" spans="1:10" ht="12.75">
      <c r="A26" s="10" t="s">
        <v>45</v>
      </c>
      <c r="B26" s="10"/>
      <c r="C26" s="10"/>
      <c r="D26" s="10"/>
      <c r="E26" s="10"/>
      <c r="F26" s="11">
        <f>'PNG 5'!F38</f>
        <v>0</v>
      </c>
      <c r="G26" s="10"/>
      <c r="H26" s="10"/>
      <c r="I26" s="10"/>
      <c r="J26" s="10"/>
    </row>
    <row r="27" spans="1:10" ht="12.75">
      <c r="A27" s="10"/>
      <c r="B27" s="10"/>
      <c r="C27" s="10"/>
      <c r="D27" s="10"/>
      <c r="E27" s="10"/>
      <c r="F27" s="11"/>
      <c r="G27" s="10"/>
      <c r="H27" s="10"/>
      <c r="I27" s="10"/>
      <c r="J27" s="10"/>
    </row>
    <row r="28" spans="1:10" ht="12.75">
      <c r="A28" s="10" t="s">
        <v>46</v>
      </c>
      <c r="B28" s="10"/>
      <c r="C28" s="10"/>
      <c r="D28" s="10"/>
      <c r="E28" s="10"/>
      <c r="F28" s="11">
        <f>'PNG 6'!F38</f>
        <v>0</v>
      </c>
      <c r="G28" s="10"/>
      <c r="H28" s="10"/>
      <c r="I28" s="10"/>
      <c r="J28" s="10"/>
    </row>
    <row r="29" spans="1:10" ht="12.75">
      <c r="A29" s="10"/>
      <c r="B29" s="10"/>
      <c r="C29" s="10"/>
      <c r="D29" s="10"/>
      <c r="E29" s="10"/>
      <c r="F29" s="11"/>
      <c r="G29" s="10"/>
      <c r="H29" s="10"/>
      <c r="I29" s="10"/>
      <c r="J29" s="10"/>
    </row>
    <row r="30" spans="1:9" ht="12.75">
      <c r="A30" s="10" t="s">
        <v>47</v>
      </c>
      <c r="B30" s="10"/>
      <c r="C30" s="10"/>
      <c r="D30" s="10"/>
      <c r="E30" s="10"/>
      <c r="F30" s="11">
        <f>'PNG 7'!F45</f>
        <v>0</v>
      </c>
      <c r="G30" s="10"/>
      <c r="H30" s="10"/>
      <c r="I30" s="10"/>
    </row>
    <row r="31" spans="1:9" ht="12.75">
      <c r="A31" s="10"/>
      <c r="B31" s="10"/>
      <c r="C31" s="10"/>
      <c r="D31" s="10"/>
      <c r="E31" s="10"/>
      <c r="F31" s="24"/>
      <c r="G31" s="10"/>
      <c r="H31" s="10"/>
      <c r="I31" s="10"/>
    </row>
    <row r="32" spans="1:9" ht="12.75">
      <c r="A32" s="10" t="s">
        <v>48</v>
      </c>
      <c r="B32" s="10"/>
      <c r="C32" s="10"/>
      <c r="D32" s="10"/>
      <c r="E32" s="10"/>
      <c r="F32" s="11">
        <f>'PNG 8'!F38</f>
        <v>0</v>
      </c>
      <c r="G32" s="10"/>
      <c r="H32" s="10"/>
      <c r="I32" s="10"/>
    </row>
    <row r="33" spans="1:9" ht="12.75">
      <c r="A33" s="10"/>
      <c r="B33" s="10"/>
      <c r="C33" s="10"/>
      <c r="D33" s="10"/>
      <c r="E33" s="10"/>
      <c r="F33" s="24"/>
      <c r="G33" s="10"/>
      <c r="H33" s="10"/>
      <c r="I33" s="10"/>
    </row>
    <row r="34" spans="1:9" ht="12.75">
      <c r="A34" s="10"/>
      <c r="B34" s="10"/>
      <c r="C34" s="10"/>
      <c r="D34" s="10"/>
      <c r="E34" s="10"/>
      <c r="F34" s="11"/>
      <c r="G34" s="10"/>
      <c r="H34" s="10"/>
      <c r="I34" s="10"/>
    </row>
    <row r="35" spans="1:9" ht="12.75">
      <c r="A35" s="10"/>
      <c r="B35" s="10"/>
      <c r="C35" s="10"/>
      <c r="D35" s="10"/>
      <c r="E35" s="10"/>
      <c r="F35" s="11"/>
      <c r="G35" s="10"/>
      <c r="H35" s="10"/>
      <c r="I35" s="10"/>
    </row>
    <row r="36" spans="1:9" ht="18.75" thickBot="1">
      <c r="A36" s="96" t="s">
        <v>24</v>
      </c>
      <c r="B36" s="96"/>
      <c r="C36" s="96"/>
      <c r="D36" s="96"/>
      <c r="E36" s="96"/>
      <c r="F36" s="97">
        <f>SUM(F20:F35)</f>
        <v>0</v>
      </c>
      <c r="G36" s="21"/>
      <c r="H36" s="10"/>
      <c r="I36" s="10"/>
    </row>
    <row r="37" spans="1:9" ht="18.75" thickTop="1">
      <c r="A37" s="10"/>
      <c r="B37" s="10"/>
      <c r="C37" s="10"/>
      <c r="D37" s="10"/>
      <c r="E37" s="10"/>
      <c r="F37" s="11"/>
      <c r="G37" s="10"/>
      <c r="H37" s="21"/>
      <c r="I37" s="21"/>
    </row>
    <row r="38" spans="1:9" ht="12.75">
      <c r="A38" s="10"/>
      <c r="B38" s="10"/>
      <c r="C38" s="10"/>
      <c r="D38" s="10"/>
      <c r="E38" s="10"/>
      <c r="F38" s="11"/>
      <c r="G38" s="10"/>
      <c r="H38" s="10"/>
      <c r="I38" s="10"/>
    </row>
    <row r="39" spans="1:9" ht="12.75">
      <c r="A39" s="10"/>
      <c r="B39" s="10"/>
      <c r="C39" s="10"/>
      <c r="D39" s="10"/>
      <c r="E39" s="10"/>
      <c r="F39" s="11"/>
      <c r="G39" s="10"/>
      <c r="H39" s="10"/>
      <c r="I39" s="10"/>
    </row>
    <row r="40" spans="1:9" ht="12.75">
      <c r="A40" s="10"/>
      <c r="B40" s="10"/>
      <c r="C40" s="10"/>
      <c r="D40" s="10"/>
      <c r="E40" s="10"/>
      <c r="F40" s="11"/>
      <c r="G40" s="10"/>
      <c r="H40" s="10"/>
      <c r="I40" s="10"/>
    </row>
    <row r="41" spans="8:9" ht="12.75">
      <c r="H41" s="10"/>
      <c r="I41" s="10"/>
    </row>
    <row r="42" ht="12.75">
      <c r="I42" s="10"/>
    </row>
    <row r="43" ht="12.75">
      <c r="I43" s="10"/>
    </row>
    <row r="44" ht="12.75">
      <c r="I44" s="10"/>
    </row>
    <row r="46" spans="1:7" ht="15">
      <c r="A46" s="8"/>
      <c r="B46" s="8"/>
      <c r="C46" s="8"/>
      <c r="D46" s="8"/>
      <c r="E46" s="8"/>
      <c r="F46" s="13"/>
      <c r="G46" s="8"/>
    </row>
    <row r="47" spans="1:8" ht="15.75">
      <c r="A47" s="7"/>
      <c r="B47" s="7"/>
      <c r="C47" s="7"/>
      <c r="D47" s="7"/>
      <c r="E47" s="7"/>
      <c r="F47" s="12"/>
      <c r="G47" s="7"/>
      <c r="H47" s="8"/>
    </row>
    <row r="48" spans="1:8" ht="15.75">
      <c r="A48" s="7"/>
      <c r="B48" s="7"/>
      <c r="C48" s="7"/>
      <c r="D48" s="7"/>
      <c r="E48" s="7"/>
      <c r="F48" s="12"/>
      <c r="G48" s="7"/>
      <c r="H48" s="7"/>
    </row>
    <row r="49" ht="15.75">
      <c r="H49" s="7"/>
    </row>
    <row r="50" ht="15">
      <c r="I50" s="8"/>
    </row>
    <row r="51" ht="15.75">
      <c r="I51" s="7"/>
    </row>
    <row r="52" ht="15.75">
      <c r="I52" s="7"/>
    </row>
  </sheetData>
  <sheetProtection/>
  <mergeCells count="1">
    <mergeCell ref="A2:F3"/>
  </mergeCells>
  <printOptions/>
  <pageMargins left="1.5748031496062993" right="0.75" top="0.984251968503937" bottom="0.984251968503937" header="0.3937007874015748" footer="0"/>
  <pageSetup horizontalDpi="300" verticalDpi="300" orientation="portrait" paperSize="9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96"/>
  <sheetViews>
    <sheetView zoomScalePageLayoutView="0" workbookViewId="0" topLeftCell="A1">
      <pane ySplit="1" topLeftCell="A14" activePane="bottomLeft" state="frozen"/>
      <selection pane="topLeft" activeCell="H35" sqref="H35"/>
      <selection pane="bottomLeft" activeCell="C34" sqref="C34"/>
    </sheetView>
  </sheetViews>
  <sheetFormatPr defaultColWidth="9.00390625" defaultRowHeight="12.75"/>
  <cols>
    <col min="1" max="1" width="10.875" style="0" customWidth="1"/>
    <col min="2" max="2" width="28.875" style="0" customWidth="1"/>
    <col min="3" max="3" width="7.125" style="4" customWidth="1"/>
    <col min="4" max="4" width="5.25390625" style="5" customWidth="1"/>
    <col min="5" max="5" width="9.375" style="0" customWidth="1"/>
    <col min="6" max="6" width="14.625" style="5" customWidth="1"/>
    <col min="7" max="7" width="13.00390625" style="0" customWidth="1"/>
  </cols>
  <sheetData>
    <row r="1" spans="1:12" s="40" customFormat="1" ht="12.75" customHeight="1">
      <c r="A1"/>
      <c r="B1"/>
      <c r="C1" s="4"/>
      <c r="D1" s="5"/>
      <c r="E1"/>
      <c r="F1" s="5"/>
      <c r="G1"/>
      <c r="H1"/>
      <c r="I1"/>
      <c r="J1"/>
      <c r="K1"/>
      <c r="L1"/>
    </row>
    <row r="2" spans="1:12" s="1" customFormat="1" ht="12.75">
      <c r="A2" s="163"/>
      <c r="B2" s="163"/>
      <c r="C2" s="163"/>
      <c r="D2" s="163"/>
      <c r="E2" s="163"/>
      <c r="F2" s="163"/>
      <c r="G2"/>
      <c r="H2"/>
      <c r="I2"/>
      <c r="J2"/>
      <c r="K2"/>
      <c r="L2"/>
    </row>
    <row r="3" spans="1:12" ht="12.75">
      <c r="A3" s="163"/>
      <c r="B3" s="163"/>
      <c r="C3" s="163"/>
      <c r="D3" s="163"/>
      <c r="E3" s="163"/>
      <c r="F3" s="163"/>
      <c r="K3" s="40"/>
      <c r="L3" s="1"/>
    </row>
    <row r="4" spans="1:11" s="142" customFormat="1" ht="15">
      <c r="A4" s="137"/>
      <c r="B4" s="138" t="s">
        <v>51</v>
      </c>
      <c r="C4" s="139"/>
      <c r="D4" s="140"/>
      <c r="E4" s="138"/>
      <c r="F4" s="140"/>
      <c r="G4" s="141"/>
      <c r="H4" s="137"/>
      <c r="I4" s="137"/>
      <c r="J4" s="137"/>
      <c r="K4" s="137"/>
    </row>
    <row r="5" spans="2:4" ht="12.75">
      <c r="B5" s="1"/>
      <c r="C5" s="2"/>
      <c r="D5" s="6"/>
    </row>
    <row r="6" spans="2:11" ht="12.75">
      <c r="B6" s="1"/>
      <c r="C6" s="2"/>
      <c r="D6" s="6"/>
      <c r="J6" s="1"/>
      <c r="K6" s="1"/>
    </row>
    <row r="7" spans="1:9" ht="12.75">
      <c r="A7" s="48"/>
      <c r="B7" s="73" t="s">
        <v>9</v>
      </c>
      <c r="C7" s="66">
        <v>399</v>
      </c>
      <c r="D7" s="84" t="s">
        <v>6</v>
      </c>
      <c r="E7" s="48"/>
      <c r="F7" s="68"/>
      <c r="G7" s="69"/>
      <c r="H7" s="70"/>
      <c r="I7" s="48"/>
    </row>
    <row r="8" spans="1:9" ht="12.75">
      <c r="A8" s="19"/>
      <c r="B8" s="74"/>
      <c r="C8" s="161">
        <f>Podatki!C7</f>
        <v>4.5</v>
      </c>
      <c r="D8" s="84" t="s">
        <v>6</v>
      </c>
      <c r="E8" s="90"/>
      <c r="F8" s="67"/>
      <c r="G8" s="19"/>
      <c r="H8" s="19"/>
      <c r="I8" s="88"/>
    </row>
    <row r="9" spans="1:9" ht="12.75">
      <c r="A9" s="19"/>
      <c r="B9" s="74" t="s">
        <v>10</v>
      </c>
      <c r="C9" s="90">
        <f>Podatki!C6</f>
        <v>5</v>
      </c>
      <c r="D9" s="84" t="s">
        <v>6</v>
      </c>
      <c r="E9" s="90"/>
      <c r="F9" s="67"/>
      <c r="G9" s="19"/>
      <c r="H9" s="19"/>
      <c r="I9" s="88"/>
    </row>
    <row r="10" spans="1:9" ht="12.75">
      <c r="A10" s="19"/>
      <c r="B10" s="74"/>
      <c r="C10" s="90"/>
      <c r="D10" s="84"/>
      <c r="E10" s="90"/>
      <c r="F10" s="67"/>
      <c r="G10" s="19"/>
      <c r="H10" s="19"/>
      <c r="I10" s="88"/>
    </row>
    <row r="11" spans="1:7" ht="12.75" customHeight="1">
      <c r="A11" s="109" t="str">
        <f>Podatki!A10</f>
        <v>2.2.1.3.1.1.</v>
      </c>
      <c r="B11" s="173" t="str">
        <f>Podatki!B10</f>
        <v>Zakoličba glavnih točk ureditve novih poljskih poti</v>
      </c>
      <c r="C11" s="173"/>
      <c r="D11" s="173"/>
      <c r="E11" s="38"/>
      <c r="F11" s="40"/>
      <c r="G11" s="14"/>
    </row>
    <row r="12" spans="1:7" ht="12.75">
      <c r="A12" s="109"/>
      <c r="B12" s="110"/>
      <c r="C12" s="110"/>
      <c r="D12" s="110"/>
      <c r="E12" s="38"/>
      <c r="F12" s="40"/>
      <c r="G12" s="14"/>
    </row>
    <row r="13" spans="1:7" ht="12.75">
      <c r="A13" s="109"/>
      <c r="B13" s="62"/>
      <c r="C13" s="60">
        <f>Podatki!C12</f>
        <v>0.1</v>
      </c>
      <c r="D13" s="111"/>
      <c r="E13" s="38"/>
      <c r="F13" s="40"/>
      <c r="G13" s="14"/>
    </row>
    <row r="14" spans="1:7" ht="12.75">
      <c r="A14" s="109"/>
      <c r="B14" s="76" t="s">
        <v>19</v>
      </c>
      <c r="C14" s="112">
        <f>EVEN(C7*C13)</f>
        <v>40</v>
      </c>
      <c r="D14" s="156" t="s">
        <v>26</v>
      </c>
      <c r="E14" s="5"/>
      <c r="F14" s="40"/>
      <c r="G14" s="14"/>
    </row>
    <row r="15" spans="1:7" ht="12.75">
      <c r="A15" s="109"/>
      <c r="B15" s="79" t="s">
        <v>20</v>
      </c>
      <c r="C15" s="60">
        <f>Podatki!C13</f>
        <v>0</v>
      </c>
      <c r="D15" s="86" t="s">
        <v>8</v>
      </c>
      <c r="E15" s="72" t="s">
        <v>13</v>
      </c>
      <c r="F15" s="83">
        <f>C14*C15</f>
        <v>0</v>
      </c>
      <c r="G15" s="14"/>
    </row>
    <row r="16" spans="2:10" ht="12.75">
      <c r="B16" s="62"/>
      <c r="C16" s="63"/>
      <c r="D16" s="85"/>
      <c r="E16" s="63"/>
      <c r="F16" s="61"/>
      <c r="G16" s="82"/>
      <c r="H16" s="30"/>
      <c r="I16" s="40"/>
      <c r="J16" s="40"/>
    </row>
    <row r="17" spans="1:10" ht="90" customHeight="1">
      <c r="A17" s="109" t="str">
        <f>Podatki!A15</f>
        <v>2.2.1.3.1.2.</v>
      </c>
      <c r="B17" s="174" t="str">
        <f>Podatki!B15</f>
        <v>Površinski odkop plodne zemljine (humus) v debelini 30cm z odrivom ob gradbišče za kasnejšo uporabo ob sanaciji brežin in depresij, z nakladanjem viškov materiala na kamion in odvozom zemljine v stalno deponijo na razdalji do 5km, vključno s stroški razgrinjanja materiala na deponiji.</v>
      </c>
      <c r="C17" s="174"/>
      <c r="D17" s="174"/>
      <c r="E17" s="63"/>
      <c r="F17" s="86"/>
      <c r="G17" s="82"/>
      <c r="H17" s="40"/>
      <c r="J17" s="40"/>
    </row>
    <row r="18" spans="3:10" ht="12.75">
      <c r="C18" s="63"/>
      <c r="D18" s="85"/>
      <c r="E18" s="63"/>
      <c r="F18" s="61"/>
      <c r="G18" s="82"/>
      <c r="H18" s="40"/>
      <c r="I18" s="40"/>
      <c r="J18" s="40"/>
    </row>
    <row r="19" spans="2:10" ht="12.75">
      <c r="B19" s="77" t="s">
        <v>11</v>
      </c>
      <c r="C19" s="60">
        <f>Podatki!C17</f>
        <v>0.3</v>
      </c>
      <c r="D19" s="86" t="s">
        <v>6</v>
      </c>
      <c r="E19" s="62"/>
      <c r="F19" s="61"/>
      <c r="G19" s="82"/>
      <c r="H19" s="30"/>
      <c r="I19" s="40"/>
      <c r="J19" s="40"/>
    </row>
    <row r="20" spans="2:10" ht="12.75">
      <c r="B20" s="62"/>
      <c r="C20" s="63"/>
      <c r="D20" s="86"/>
      <c r="E20" s="62"/>
      <c r="F20" s="61"/>
      <c r="G20" s="82"/>
      <c r="H20" s="30"/>
      <c r="I20" s="40"/>
      <c r="J20" s="40"/>
    </row>
    <row r="21" spans="2:10" ht="12.75">
      <c r="B21" s="77" t="s">
        <v>7</v>
      </c>
      <c r="C21" s="62">
        <f>ROUNDUP(C7*C8*C19,0)</f>
        <v>539</v>
      </c>
      <c r="D21" s="86" t="s">
        <v>1</v>
      </c>
      <c r="E21" s="62"/>
      <c r="F21" s="61"/>
      <c r="G21" s="82"/>
      <c r="H21" s="40"/>
      <c r="I21" s="40"/>
      <c r="J21" s="40"/>
    </row>
    <row r="22" spans="2:9" ht="12.75">
      <c r="B22" s="77" t="s">
        <v>12</v>
      </c>
      <c r="C22" s="60">
        <f>Podatki!C20</f>
        <v>0</v>
      </c>
      <c r="D22" s="86" t="s">
        <v>8</v>
      </c>
      <c r="E22" s="71" t="s">
        <v>13</v>
      </c>
      <c r="F22" s="83">
        <f>C22*C21</f>
        <v>0</v>
      </c>
      <c r="G22" s="40"/>
      <c r="H22" s="40"/>
      <c r="I22" s="40"/>
    </row>
    <row r="23" spans="2:10" ht="12.75">
      <c r="B23" s="77"/>
      <c r="C23" s="60"/>
      <c r="D23" s="86"/>
      <c r="E23" s="62"/>
      <c r="F23" s="71"/>
      <c r="G23" s="83"/>
      <c r="H23" s="40"/>
      <c r="I23" s="40"/>
      <c r="J23" s="40"/>
    </row>
    <row r="24" spans="1:10" ht="27.75" customHeight="1">
      <c r="A24" s="109" t="str">
        <f>Podatki!A29</f>
        <v>2.2.1.3.1.3.</v>
      </c>
      <c r="B24" s="173" t="str">
        <f>Podatki!B29</f>
        <v>Fino planiranje (+-3cm) in utrjevanje dna izkopa pod gramoznim nasutjem.</v>
      </c>
      <c r="C24" s="173"/>
      <c r="D24" s="173"/>
      <c r="E24" s="134"/>
      <c r="F24" s="134"/>
      <c r="G24" s="134"/>
      <c r="H24" s="40"/>
      <c r="J24" s="40"/>
    </row>
    <row r="25" spans="1:10" ht="12.75">
      <c r="A25" t="s">
        <v>2</v>
      </c>
      <c r="B25" s="40"/>
      <c r="C25" s="26"/>
      <c r="D25" s="29"/>
      <c r="E25" s="30"/>
      <c r="F25" s="27"/>
      <c r="G25" s="133"/>
      <c r="H25" s="1"/>
      <c r="J25" s="40"/>
    </row>
    <row r="26" spans="2:10" ht="12.75">
      <c r="B26" s="72" t="s">
        <v>7</v>
      </c>
      <c r="C26" s="30">
        <f>ROUNDUP(C8*C7,0)</f>
        <v>1796</v>
      </c>
      <c r="D26" s="87" t="s">
        <v>0</v>
      </c>
      <c r="E26" s="30"/>
      <c r="F26" s="38"/>
      <c r="G26" s="40"/>
      <c r="H26" s="1"/>
      <c r="J26" s="40"/>
    </row>
    <row r="27" spans="1:10" ht="12.75">
      <c r="A27" s="18"/>
      <c r="B27" s="99" t="s">
        <v>15</v>
      </c>
      <c r="C27" s="100">
        <f>Podatki!C32</f>
        <v>0</v>
      </c>
      <c r="D27" s="98" t="s">
        <v>8</v>
      </c>
      <c r="E27" s="72" t="s">
        <v>13</v>
      </c>
      <c r="F27" s="135">
        <f>C26*C27</f>
        <v>0</v>
      </c>
      <c r="G27" s="18"/>
      <c r="J27" s="40"/>
    </row>
    <row r="28" spans="2:10" ht="12.75">
      <c r="B28" s="77"/>
      <c r="C28" s="60"/>
      <c r="D28" s="86"/>
      <c r="E28" s="62"/>
      <c r="F28" s="71"/>
      <c r="G28" s="83"/>
      <c r="H28" s="40"/>
      <c r="I28" s="40"/>
      <c r="J28" s="40"/>
    </row>
    <row r="29" spans="1:10" ht="52.5" customHeight="1">
      <c r="A29" s="109" t="str">
        <f>Podatki!A34</f>
        <v>2.2.1.3.1.4.</v>
      </c>
      <c r="B29" s="175" t="str">
        <f>Podatki!B34</f>
        <v>Dobava in vgrajevanje nasipnega materiala iz gramoza , deb. 35 cm z razgrinjanjem in komprimiranjem don Ev =120 MN/m2 točnost do 1 cm. Granulacije od 0,02 do 100 mm</v>
      </c>
      <c r="C29" s="175"/>
      <c r="D29" s="175"/>
      <c r="E29" s="27"/>
      <c r="F29" s="82"/>
      <c r="G29" s="82"/>
      <c r="H29" s="78"/>
      <c r="I29" s="40"/>
      <c r="J29" s="40"/>
    </row>
    <row r="30" spans="2:10" ht="12.75">
      <c r="B30" s="76"/>
      <c r="C30" s="62"/>
      <c r="D30" s="86"/>
      <c r="E30" s="62"/>
      <c r="F30" s="61"/>
      <c r="G30" s="82"/>
      <c r="H30" s="78"/>
      <c r="I30" s="40"/>
      <c r="J30" s="40"/>
    </row>
    <row r="31" spans="2:10" ht="12.75">
      <c r="B31" s="77" t="s">
        <v>14</v>
      </c>
      <c r="C31" s="60">
        <f>Podatki!C36</f>
        <v>0.35</v>
      </c>
      <c r="D31" s="86" t="s">
        <v>6</v>
      </c>
      <c r="E31" s="62"/>
      <c r="F31" s="61"/>
      <c r="G31" s="82"/>
      <c r="H31" s="78"/>
      <c r="I31" s="40"/>
      <c r="J31" s="40"/>
    </row>
    <row r="32" spans="2:10" ht="12.75">
      <c r="B32" s="77"/>
      <c r="C32" s="62"/>
      <c r="D32" s="86"/>
      <c r="E32" s="62"/>
      <c r="F32" s="61"/>
      <c r="G32" s="82"/>
      <c r="H32" s="40"/>
      <c r="I32" s="40"/>
      <c r="J32" s="40"/>
    </row>
    <row r="33" spans="2:10" ht="12.75">
      <c r="B33" s="77" t="s">
        <v>7</v>
      </c>
      <c r="C33" s="62">
        <f>ROUNDUP(C7*C8*C31,0)</f>
        <v>629</v>
      </c>
      <c r="D33" s="86" t="s">
        <v>1</v>
      </c>
      <c r="E33" s="62"/>
      <c r="F33" s="61"/>
      <c r="G33" s="82"/>
      <c r="H33" s="40"/>
      <c r="I33" s="40"/>
      <c r="J33" s="40"/>
    </row>
    <row r="34" spans="2:9" ht="12.75">
      <c r="B34" s="77" t="s">
        <v>12</v>
      </c>
      <c r="C34" s="60">
        <f>Podatki!C39</f>
        <v>0</v>
      </c>
      <c r="D34" s="86" t="s">
        <v>8</v>
      </c>
      <c r="E34" s="71" t="s">
        <v>13</v>
      </c>
      <c r="F34" s="83">
        <f>C34*C33</f>
        <v>0</v>
      </c>
      <c r="G34" s="40"/>
      <c r="H34" s="40"/>
      <c r="I34" s="40"/>
    </row>
    <row r="35" spans="2:9" ht="12.75">
      <c r="B35" s="77"/>
      <c r="C35" s="60"/>
      <c r="D35" s="86"/>
      <c r="E35" s="62"/>
      <c r="F35" s="71"/>
      <c r="G35" s="83"/>
      <c r="H35" s="40"/>
      <c r="I35" s="40"/>
    </row>
    <row r="36" spans="1:8" ht="12.75">
      <c r="A36" s="18"/>
      <c r="B36" s="99"/>
      <c r="C36" s="100"/>
      <c r="D36" s="98"/>
      <c r="E36" s="72"/>
      <c r="F36" s="135"/>
      <c r="G36" s="18"/>
      <c r="H36" s="76"/>
    </row>
    <row r="37" spans="1:7" s="17" customFormat="1" ht="13.5" customHeight="1">
      <c r="A37"/>
      <c r="B37" s="77"/>
      <c r="C37" s="60"/>
      <c r="D37" s="86"/>
      <c r="E37" s="71"/>
      <c r="F37" s="83"/>
      <c r="G37" s="40"/>
    </row>
    <row r="38" spans="1:8" s="148" customFormat="1" ht="15.75" thickBot="1">
      <c r="A38" s="8"/>
      <c r="B38" s="143" t="s">
        <v>24</v>
      </c>
      <c r="C38" s="144"/>
      <c r="D38" s="145"/>
      <c r="E38" s="146"/>
      <c r="F38" s="147">
        <f>SUM(F15:F37)</f>
        <v>0</v>
      </c>
      <c r="H38" s="149"/>
    </row>
    <row r="39" ht="12.75">
      <c r="I39" s="18"/>
    </row>
    <row r="40" ht="12.75">
      <c r="I40" s="18"/>
    </row>
    <row r="41" ht="12.75">
      <c r="I41" s="18"/>
    </row>
    <row r="42" ht="12.75">
      <c r="I42" s="18"/>
    </row>
    <row r="43" ht="12.75">
      <c r="I43" s="18"/>
    </row>
    <row r="44" ht="12.75">
      <c r="I44" s="18"/>
    </row>
    <row r="45" ht="12.75">
      <c r="I45" s="18"/>
    </row>
    <row r="46" ht="12.75">
      <c r="I46" s="18"/>
    </row>
    <row r="47" ht="12.75">
      <c r="I47" s="18"/>
    </row>
    <row r="48" ht="12.75">
      <c r="I48" s="18"/>
    </row>
    <row r="68" ht="15.75">
      <c r="J68" s="7"/>
    </row>
    <row r="75" ht="12.75">
      <c r="J75" s="18"/>
    </row>
    <row r="76" ht="12.75">
      <c r="J76" s="18"/>
    </row>
    <row r="77" spans="10:11" ht="15.75">
      <c r="J77" s="18"/>
      <c r="K77" s="7"/>
    </row>
    <row r="78" ht="12.75">
      <c r="J78" s="18"/>
    </row>
    <row r="79" ht="12.75">
      <c r="J79" s="18"/>
    </row>
    <row r="80" ht="12.75">
      <c r="J80" s="18"/>
    </row>
    <row r="81" ht="12.75">
      <c r="J81" s="18"/>
    </row>
    <row r="85" ht="12.75">
      <c r="I85" s="18"/>
    </row>
    <row r="86" ht="12.75">
      <c r="I86" s="18"/>
    </row>
    <row r="87" ht="15.75">
      <c r="I87" s="20"/>
    </row>
    <row r="88" ht="12.75">
      <c r="I88" s="18"/>
    </row>
    <row r="89" ht="12.75">
      <c r="I89" s="18"/>
    </row>
    <row r="90" ht="12.75">
      <c r="I90" s="18"/>
    </row>
    <row r="91" ht="12.75">
      <c r="I91" s="18"/>
    </row>
    <row r="92" spans="1:12" s="7" customFormat="1" ht="15.75">
      <c r="A92"/>
      <c r="B92"/>
      <c r="C92" s="4"/>
      <c r="D92" s="5"/>
      <c r="E92"/>
      <c r="F92" s="5"/>
      <c r="G92"/>
      <c r="H92"/>
      <c r="I92"/>
      <c r="J92"/>
      <c r="K92"/>
      <c r="L92"/>
    </row>
    <row r="93" ht="15.75">
      <c r="L93" s="7"/>
    </row>
    <row r="130" ht="12.75">
      <c r="I130" s="17"/>
    </row>
    <row r="131" ht="12.75">
      <c r="I131" s="17"/>
    </row>
    <row r="132" ht="12.75">
      <c r="I132" s="17"/>
    </row>
    <row r="133" ht="12.75">
      <c r="I133" s="17"/>
    </row>
    <row r="134" ht="12.75">
      <c r="I134" s="17"/>
    </row>
    <row r="160" ht="12.75">
      <c r="J160" s="17"/>
    </row>
    <row r="161" ht="12.75">
      <c r="J161" s="17"/>
    </row>
    <row r="162" ht="12.75">
      <c r="J162" s="17"/>
    </row>
    <row r="163" ht="12.75">
      <c r="J163" s="17"/>
    </row>
    <row r="164" ht="12.75">
      <c r="J164" s="17"/>
    </row>
    <row r="179" ht="12.75">
      <c r="K179" s="17"/>
    </row>
    <row r="180" ht="12.75">
      <c r="K180" s="17"/>
    </row>
    <row r="181" ht="12.75">
      <c r="K181" s="17"/>
    </row>
    <row r="182" ht="12.75">
      <c r="K182" s="17"/>
    </row>
    <row r="183" ht="12.75">
      <c r="K183" s="17"/>
    </row>
    <row r="192" ht="12.75">
      <c r="J192" s="17"/>
    </row>
    <row r="193" ht="12.75">
      <c r="J193" s="17"/>
    </row>
    <row r="194" ht="12.75">
      <c r="J194" s="17"/>
    </row>
    <row r="195" ht="12.75">
      <c r="J195" s="17"/>
    </row>
    <row r="196" ht="12.75">
      <c r="J196" s="17"/>
    </row>
  </sheetData>
  <sheetProtection/>
  <mergeCells count="5">
    <mergeCell ref="B11:D11"/>
    <mergeCell ref="B17:D17"/>
    <mergeCell ref="B24:D24"/>
    <mergeCell ref="B29:D29"/>
    <mergeCell ref="A2:F3"/>
  </mergeCells>
  <printOptions/>
  <pageMargins left="1.5748031496062993" right="0.75" top="0.984251968503937" bottom="0.984251968503937" header="0.3937007874015748" footer="0"/>
  <pageSetup horizontalDpi="300" verticalDpi="300" orientation="portrait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96"/>
  <sheetViews>
    <sheetView zoomScalePageLayoutView="0" workbookViewId="0" topLeftCell="A1">
      <pane ySplit="1" topLeftCell="A11" activePane="bottomLeft" state="frozen"/>
      <selection pane="topLeft" activeCell="H35" sqref="H35"/>
      <selection pane="bottomLeft" activeCell="C22" sqref="C22"/>
    </sheetView>
  </sheetViews>
  <sheetFormatPr defaultColWidth="9.00390625" defaultRowHeight="12.75"/>
  <cols>
    <col min="1" max="1" width="10.875" style="0" customWidth="1"/>
    <col min="2" max="2" width="28.875" style="0" customWidth="1"/>
    <col min="3" max="3" width="7.125" style="4" customWidth="1"/>
    <col min="4" max="4" width="5.25390625" style="5" customWidth="1"/>
    <col min="5" max="5" width="9.375" style="0" customWidth="1"/>
    <col min="6" max="6" width="14.625" style="5" customWidth="1"/>
    <col min="7" max="7" width="13.00390625" style="0" customWidth="1"/>
  </cols>
  <sheetData>
    <row r="1" spans="1:12" s="40" customFormat="1" ht="12.75" customHeight="1">
      <c r="A1"/>
      <c r="B1"/>
      <c r="C1" s="4"/>
      <c r="D1" s="5"/>
      <c r="E1"/>
      <c r="F1" s="5"/>
      <c r="G1"/>
      <c r="H1"/>
      <c r="I1"/>
      <c r="J1"/>
      <c r="K1"/>
      <c r="L1"/>
    </row>
    <row r="2" spans="1:12" s="1" customFormat="1" ht="12.75">
      <c r="A2" s="163"/>
      <c r="B2" s="163"/>
      <c r="C2" s="163"/>
      <c r="D2" s="163"/>
      <c r="E2" s="163"/>
      <c r="F2" s="163"/>
      <c r="G2"/>
      <c r="H2"/>
      <c r="I2"/>
      <c r="J2"/>
      <c r="K2"/>
      <c r="L2"/>
    </row>
    <row r="3" spans="1:12" ht="12.75">
      <c r="A3" s="163"/>
      <c r="B3" s="163"/>
      <c r="C3" s="163"/>
      <c r="D3" s="163"/>
      <c r="E3" s="163"/>
      <c r="F3" s="163"/>
      <c r="K3" s="40"/>
      <c r="L3" s="1"/>
    </row>
    <row r="4" spans="1:11" s="142" customFormat="1" ht="15">
      <c r="A4" s="137"/>
      <c r="B4" s="138" t="s">
        <v>52</v>
      </c>
      <c r="C4" s="139"/>
      <c r="D4" s="140"/>
      <c r="E4" s="138"/>
      <c r="F4" s="140"/>
      <c r="G4" s="141"/>
      <c r="H4" s="137"/>
      <c r="I4" s="137"/>
      <c r="J4" s="137"/>
      <c r="K4" s="137"/>
    </row>
    <row r="5" spans="2:4" ht="12.75">
      <c r="B5" s="1"/>
      <c r="C5" s="2"/>
      <c r="D5" s="6"/>
    </row>
    <row r="6" spans="2:11" ht="12.75">
      <c r="B6" s="1"/>
      <c r="C6" s="2"/>
      <c r="D6" s="6"/>
      <c r="J6" s="1"/>
      <c r="K6" s="1"/>
    </row>
    <row r="7" spans="1:9" ht="12.75">
      <c r="A7" s="48"/>
      <c r="B7" s="73" t="s">
        <v>9</v>
      </c>
      <c r="C7" s="66">
        <v>300</v>
      </c>
      <c r="D7" s="84" t="s">
        <v>6</v>
      </c>
      <c r="E7" s="48"/>
      <c r="F7" s="68"/>
      <c r="G7" s="69"/>
      <c r="H7" s="70"/>
      <c r="I7" s="48"/>
    </row>
    <row r="8" spans="1:9" ht="12.75">
      <c r="A8" s="19"/>
      <c r="B8" s="74"/>
      <c r="C8" s="160">
        <f>Podatki!C7</f>
        <v>4.5</v>
      </c>
      <c r="D8" s="84"/>
      <c r="E8" s="90"/>
      <c r="F8" s="67"/>
      <c r="G8" s="19"/>
      <c r="H8" s="19"/>
      <c r="I8" s="88"/>
    </row>
    <row r="9" spans="1:9" ht="12.75">
      <c r="A9" s="19"/>
      <c r="B9" s="74" t="s">
        <v>10</v>
      </c>
      <c r="C9" s="90">
        <v>5</v>
      </c>
      <c r="D9" s="84" t="s">
        <v>6</v>
      </c>
      <c r="E9" s="90"/>
      <c r="F9" s="67"/>
      <c r="G9" s="19"/>
      <c r="H9" s="19"/>
      <c r="I9" s="88"/>
    </row>
    <row r="10" spans="1:9" ht="12.75">
      <c r="A10" s="19"/>
      <c r="B10" s="74"/>
      <c r="C10" s="90"/>
      <c r="D10" s="84"/>
      <c r="E10" s="90"/>
      <c r="F10" s="67"/>
      <c r="G10" s="19"/>
      <c r="H10" s="19"/>
      <c r="I10" s="88"/>
    </row>
    <row r="11" spans="1:7" ht="12.75" customHeight="1">
      <c r="A11" s="109" t="str">
        <f>Podatki!A10</f>
        <v>2.2.1.3.1.1.</v>
      </c>
      <c r="B11" s="173" t="str">
        <f>Podatki!B10</f>
        <v>Zakoličba glavnih točk ureditve novih poljskih poti</v>
      </c>
      <c r="C11" s="173"/>
      <c r="D11" s="173"/>
      <c r="E11" s="38"/>
      <c r="F11" s="40"/>
      <c r="G11" s="14"/>
    </row>
    <row r="12" spans="1:7" ht="12.75">
      <c r="A12" s="109"/>
      <c r="B12" s="110"/>
      <c r="C12" s="110"/>
      <c r="D12" s="110"/>
      <c r="E12" s="38"/>
      <c r="F12" s="40"/>
      <c r="G12" s="14"/>
    </row>
    <row r="13" spans="1:7" ht="12.75">
      <c r="A13" s="109"/>
      <c r="B13" s="62"/>
      <c r="C13" s="60">
        <f>Podatki!C12</f>
        <v>0.1</v>
      </c>
      <c r="D13" s="111"/>
      <c r="E13" s="38"/>
      <c r="F13" s="40"/>
      <c r="G13" s="14"/>
    </row>
    <row r="14" spans="1:7" ht="12.75">
      <c r="A14" s="109"/>
      <c r="B14" s="76" t="s">
        <v>19</v>
      </c>
      <c r="C14" s="112">
        <f>EVEN(C7*C13)</f>
        <v>30</v>
      </c>
      <c r="D14" s="156" t="s">
        <v>26</v>
      </c>
      <c r="E14" s="5"/>
      <c r="F14" s="40"/>
      <c r="G14" s="14"/>
    </row>
    <row r="15" spans="1:7" ht="12.75">
      <c r="A15" s="109"/>
      <c r="B15" s="79" t="s">
        <v>20</v>
      </c>
      <c r="C15" s="60">
        <f>Podatki!C13</f>
        <v>0</v>
      </c>
      <c r="D15" s="86" t="s">
        <v>8</v>
      </c>
      <c r="E15" s="72" t="s">
        <v>13</v>
      </c>
      <c r="F15" s="83">
        <f>C14*C15</f>
        <v>0</v>
      </c>
      <c r="G15" s="14"/>
    </row>
    <row r="16" spans="2:10" ht="12.75">
      <c r="B16" s="62"/>
      <c r="C16" s="63"/>
      <c r="D16" s="85"/>
      <c r="E16" s="63"/>
      <c r="F16" s="61"/>
      <c r="G16" s="82"/>
      <c r="H16" s="30"/>
      <c r="I16" s="40"/>
      <c r="J16" s="40"/>
    </row>
    <row r="17" spans="1:10" ht="96" customHeight="1">
      <c r="A17" s="109" t="str">
        <f>Podatki!A15</f>
        <v>2.2.1.3.1.2.</v>
      </c>
      <c r="B17" s="174" t="str">
        <f>Podatki!B15</f>
        <v>Površinski odkop plodne zemljine (humus) v debelini 30cm z odrivom ob gradbišče za kasnejšo uporabo ob sanaciji brežin in depresij, z nakladanjem viškov materiala na kamion in odvozom zemljine v stalno deponijo na razdalji do 5km, vključno s stroški razgrinjanja materiala na deponiji.</v>
      </c>
      <c r="C17" s="174"/>
      <c r="D17" s="174"/>
      <c r="E17" s="63"/>
      <c r="F17" s="86"/>
      <c r="G17" s="82"/>
      <c r="H17" s="40"/>
      <c r="J17" s="40"/>
    </row>
    <row r="18" spans="3:10" ht="12.75">
      <c r="C18" s="63"/>
      <c r="D18" s="85"/>
      <c r="E18" s="63"/>
      <c r="F18" s="61"/>
      <c r="G18" s="82"/>
      <c r="H18" s="40"/>
      <c r="I18" s="40"/>
      <c r="J18" s="40"/>
    </row>
    <row r="19" spans="2:10" ht="12.75">
      <c r="B19" s="77" t="s">
        <v>11</v>
      </c>
      <c r="C19" s="60">
        <f>Podatki!C17</f>
        <v>0.3</v>
      </c>
      <c r="D19" s="86" t="s">
        <v>6</v>
      </c>
      <c r="E19" s="62"/>
      <c r="F19" s="61"/>
      <c r="G19" s="82"/>
      <c r="H19" s="30"/>
      <c r="I19" s="40"/>
      <c r="J19" s="40"/>
    </row>
    <row r="20" spans="2:10" ht="12.75">
      <c r="B20" s="62"/>
      <c r="C20" s="63"/>
      <c r="D20" s="86"/>
      <c r="E20" s="62"/>
      <c r="F20" s="61"/>
      <c r="G20" s="82"/>
      <c r="H20" s="30"/>
      <c r="I20" s="40"/>
      <c r="J20" s="40"/>
    </row>
    <row r="21" spans="2:10" ht="12.75">
      <c r="B21" s="77" t="s">
        <v>7</v>
      </c>
      <c r="C21" s="62">
        <f>ROUNDUP(C7*C8*C19,0)</f>
        <v>405</v>
      </c>
      <c r="D21" s="86" t="s">
        <v>1</v>
      </c>
      <c r="E21" s="62"/>
      <c r="F21" s="61"/>
      <c r="G21" s="82"/>
      <c r="H21" s="40"/>
      <c r="I21" s="40"/>
      <c r="J21" s="40"/>
    </row>
    <row r="22" spans="2:9" ht="12.75">
      <c r="B22" s="77" t="s">
        <v>12</v>
      </c>
      <c r="C22" s="60">
        <f>Podatki!C20</f>
        <v>0</v>
      </c>
      <c r="D22" s="86" t="s">
        <v>8</v>
      </c>
      <c r="E22" s="71" t="s">
        <v>13</v>
      </c>
      <c r="F22" s="83">
        <f>C22*C21</f>
        <v>0</v>
      </c>
      <c r="G22" s="40"/>
      <c r="H22" s="40"/>
      <c r="I22" s="40"/>
    </row>
    <row r="23" spans="2:10" ht="12.75">
      <c r="B23" s="77"/>
      <c r="C23" s="60"/>
      <c r="D23" s="86"/>
      <c r="E23" s="62"/>
      <c r="F23" s="71"/>
      <c r="G23" s="83"/>
      <c r="H23" s="40"/>
      <c r="I23" s="40"/>
      <c r="J23" s="40"/>
    </row>
    <row r="24" spans="1:10" ht="27.75" customHeight="1">
      <c r="A24" s="109" t="str">
        <f>Podatki!A29</f>
        <v>2.2.1.3.1.3.</v>
      </c>
      <c r="B24" s="173" t="str">
        <f>Podatki!B29</f>
        <v>Fino planiranje (+-3cm) in utrjevanje dna izkopa pod gramoznim nasutjem.</v>
      </c>
      <c r="C24" s="173"/>
      <c r="D24" s="173"/>
      <c r="E24" s="134"/>
      <c r="F24" s="134"/>
      <c r="G24" s="134"/>
      <c r="H24" s="40"/>
      <c r="J24" s="40"/>
    </row>
    <row r="25" spans="1:10" ht="12.75">
      <c r="A25" t="s">
        <v>2</v>
      </c>
      <c r="B25" s="40"/>
      <c r="C25" s="26"/>
      <c r="D25" s="29"/>
      <c r="E25" s="30"/>
      <c r="F25" s="27"/>
      <c r="G25" s="133"/>
      <c r="H25" s="1"/>
      <c r="J25" s="40"/>
    </row>
    <row r="26" spans="2:10" ht="12.75">
      <c r="B26" s="72" t="s">
        <v>7</v>
      </c>
      <c r="C26" s="30">
        <f>ROUNDUP(C8*C7,0)</f>
        <v>1350</v>
      </c>
      <c r="D26" s="87" t="s">
        <v>0</v>
      </c>
      <c r="E26" s="30"/>
      <c r="F26" s="38"/>
      <c r="G26" s="40"/>
      <c r="H26" s="1"/>
      <c r="J26" s="40"/>
    </row>
    <row r="27" spans="1:10" ht="12.75">
      <c r="A27" s="18"/>
      <c r="B27" s="99" t="s">
        <v>15</v>
      </c>
      <c r="C27" s="100">
        <f>Podatki!C32</f>
        <v>0</v>
      </c>
      <c r="D27" s="98" t="s">
        <v>8</v>
      </c>
      <c r="E27" s="72" t="s">
        <v>13</v>
      </c>
      <c r="F27" s="135">
        <f>C26*C27</f>
        <v>0</v>
      </c>
      <c r="G27" s="18"/>
      <c r="J27" s="40"/>
    </row>
    <row r="28" spans="2:10" ht="12.75">
      <c r="B28" s="77"/>
      <c r="C28" s="60"/>
      <c r="D28" s="86"/>
      <c r="E28" s="62"/>
      <c r="F28" s="71"/>
      <c r="G28" s="83"/>
      <c r="H28" s="40"/>
      <c r="I28" s="40"/>
      <c r="J28" s="40"/>
    </row>
    <row r="29" spans="1:10" ht="55.5" customHeight="1">
      <c r="A29" s="109" t="str">
        <f>Podatki!A34</f>
        <v>2.2.1.3.1.4.</v>
      </c>
      <c r="B29" s="175" t="str">
        <f>Podatki!B34</f>
        <v>Dobava in vgrajevanje nasipnega materiala iz gramoza , deb. 35 cm z razgrinjanjem in komprimiranjem don Ev =120 MN/m2 točnost do 1 cm. Granulacije od 0,02 do 100 mm</v>
      </c>
      <c r="C29" s="175"/>
      <c r="D29" s="175"/>
      <c r="E29" s="27"/>
      <c r="F29" s="82"/>
      <c r="G29" s="82"/>
      <c r="H29" s="78"/>
      <c r="I29" s="40"/>
      <c r="J29" s="40"/>
    </row>
    <row r="30" spans="2:10" ht="12.75">
      <c r="B30" s="76"/>
      <c r="C30" s="62"/>
      <c r="D30" s="86"/>
      <c r="E30" s="62"/>
      <c r="F30" s="61"/>
      <c r="G30" s="82"/>
      <c r="H30" s="78"/>
      <c r="I30" s="40"/>
      <c r="J30" s="40"/>
    </row>
    <row r="31" spans="2:10" ht="12.75">
      <c r="B31" s="77" t="s">
        <v>14</v>
      </c>
      <c r="C31" s="60">
        <f>Podatki!C36</f>
        <v>0.35</v>
      </c>
      <c r="D31" s="86" t="s">
        <v>6</v>
      </c>
      <c r="E31" s="62"/>
      <c r="F31" s="61"/>
      <c r="G31" s="82"/>
      <c r="H31" s="78"/>
      <c r="I31" s="40"/>
      <c r="J31" s="40"/>
    </row>
    <row r="32" spans="2:10" ht="12.75">
      <c r="B32" s="77"/>
      <c r="C32" s="62"/>
      <c r="D32" s="86"/>
      <c r="E32" s="62"/>
      <c r="F32" s="61"/>
      <c r="G32" s="82"/>
      <c r="H32" s="40"/>
      <c r="I32" s="40"/>
      <c r="J32" s="40"/>
    </row>
    <row r="33" spans="2:10" ht="12.75">
      <c r="B33" s="77" t="s">
        <v>7</v>
      </c>
      <c r="C33" s="62">
        <f>ROUNDUP(C7*C8*C31,0)</f>
        <v>473</v>
      </c>
      <c r="D33" s="86" t="s">
        <v>1</v>
      </c>
      <c r="E33" s="62"/>
      <c r="F33" s="61"/>
      <c r="G33" s="82"/>
      <c r="H33" s="40"/>
      <c r="I33" s="40"/>
      <c r="J33" s="40"/>
    </row>
    <row r="34" spans="2:9" ht="12.75">
      <c r="B34" s="77" t="s">
        <v>12</v>
      </c>
      <c r="C34" s="60">
        <f>Podatki!C39</f>
        <v>0</v>
      </c>
      <c r="D34" s="86" t="s">
        <v>8</v>
      </c>
      <c r="E34" s="71" t="s">
        <v>13</v>
      </c>
      <c r="F34" s="83">
        <f>C34*C33</f>
        <v>0</v>
      </c>
      <c r="G34" s="40"/>
      <c r="H34" s="40"/>
      <c r="I34" s="40"/>
    </row>
    <row r="35" spans="2:8" ht="12.75">
      <c r="B35" s="72"/>
      <c r="C35" s="30"/>
      <c r="D35" s="87"/>
      <c r="E35" s="30"/>
      <c r="F35" s="38"/>
      <c r="G35" s="40"/>
      <c r="H35" s="76"/>
    </row>
    <row r="36" spans="1:8" ht="12.75">
      <c r="A36" s="18"/>
      <c r="B36" s="99"/>
      <c r="C36" s="100"/>
      <c r="D36" s="98"/>
      <c r="E36" s="72"/>
      <c r="F36" s="135"/>
      <c r="G36" s="18"/>
      <c r="H36" s="76"/>
    </row>
    <row r="37" spans="1:8" s="17" customFormat="1" ht="13.5" customHeight="1">
      <c r="A37"/>
      <c r="B37" s="77"/>
      <c r="C37" s="60"/>
      <c r="D37" s="86"/>
      <c r="E37" s="71"/>
      <c r="F37" s="83"/>
      <c r="G37" s="40"/>
      <c r="H37" s="136"/>
    </row>
    <row r="38" spans="1:8" s="148" customFormat="1" ht="15.75" thickBot="1">
      <c r="A38" s="8"/>
      <c r="B38" s="143" t="s">
        <v>23</v>
      </c>
      <c r="C38" s="144"/>
      <c r="D38" s="145"/>
      <c r="E38" s="146"/>
      <c r="F38" s="147">
        <f>SUM(F15:F37)</f>
        <v>0</v>
      </c>
      <c r="H38" s="149"/>
    </row>
    <row r="39" ht="12.75">
      <c r="I39" s="18"/>
    </row>
    <row r="40" ht="12.75">
      <c r="I40" s="18"/>
    </row>
    <row r="41" ht="12.75">
      <c r="I41" s="18"/>
    </row>
    <row r="42" ht="12.75">
      <c r="I42" s="18"/>
    </row>
    <row r="43" ht="12.75">
      <c r="I43" s="18"/>
    </row>
    <row r="44" ht="12.75">
      <c r="I44" s="18"/>
    </row>
    <row r="45" ht="12.75">
      <c r="I45" s="18"/>
    </row>
    <row r="46" ht="12.75">
      <c r="I46" s="18"/>
    </row>
    <row r="47" ht="12.75">
      <c r="I47" s="18"/>
    </row>
    <row r="48" ht="12.75">
      <c r="I48" s="18"/>
    </row>
    <row r="68" ht="15.75">
      <c r="J68" s="7"/>
    </row>
    <row r="75" ht="12.75">
      <c r="J75" s="18"/>
    </row>
    <row r="76" ht="12.75">
      <c r="J76" s="18"/>
    </row>
    <row r="77" spans="10:11" ht="15.75">
      <c r="J77" s="18"/>
      <c r="K77" s="7"/>
    </row>
    <row r="78" ht="12.75">
      <c r="J78" s="18"/>
    </row>
    <row r="79" ht="12.75">
      <c r="J79" s="18"/>
    </row>
    <row r="80" ht="12.75">
      <c r="J80" s="18"/>
    </row>
    <row r="81" ht="12.75">
      <c r="J81" s="18"/>
    </row>
    <row r="85" ht="12.75">
      <c r="I85" s="18"/>
    </row>
    <row r="86" ht="12.75">
      <c r="I86" s="18"/>
    </row>
    <row r="87" ht="15.75">
      <c r="I87" s="20"/>
    </row>
    <row r="88" ht="12.75">
      <c r="I88" s="18"/>
    </row>
    <row r="89" ht="12.75">
      <c r="I89" s="18"/>
    </row>
    <row r="90" ht="12.75">
      <c r="I90" s="18"/>
    </row>
    <row r="91" ht="12.75">
      <c r="I91" s="18"/>
    </row>
    <row r="92" spans="1:12" s="7" customFormat="1" ht="15.75">
      <c r="A92"/>
      <c r="B92"/>
      <c r="C92" s="4"/>
      <c r="D92" s="5"/>
      <c r="E92"/>
      <c r="F92" s="5"/>
      <c r="G92"/>
      <c r="H92"/>
      <c r="I92"/>
      <c r="J92"/>
      <c r="K92"/>
      <c r="L92"/>
    </row>
    <row r="93" ht="15.75">
      <c r="L93" s="7"/>
    </row>
    <row r="130" ht="12.75">
      <c r="I130" s="17"/>
    </row>
    <row r="131" ht="12.75">
      <c r="I131" s="17"/>
    </row>
    <row r="132" ht="12.75">
      <c r="I132" s="17"/>
    </row>
    <row r="133" ht="12.75">
      <c r="I133" s="17"/>
    </row>
    <row r="134" ht="12.75">
      <c r="I134" s="17"/>
    </row>
    <row r="160" ht="12.75">
      <c r="J160" s="17"/>
    </row>
    <row r="161" ht="12.75">
      <c r="J161" s="17"/>
    </row>
    <row r="162" ht="12.75">
      <c r="J162" s="17"/>
    </row>
    <row r="163" ht="12.75">
      <c r="J163" s="17"/>
    </row>
    <row r="164" ht="12.75">
      <c r="J164" s="17"/>
    </row>
    <row r="179" ht="12.75">
      <c r="K179" s="17"/>
    </row>
    <row r="180" ht="12.75">
      <c r="K180" s="17"/>
    </row>
    <row r="181" ht="12.75">
      <c r="K181" s="17"/>
    </row>
    <row r="182" ht="12.75">
      <c r="K182" s="17"/>
    </row>
    <row r="183" ht="12.75">
      <c r="K183" s="17"/>
    </row>
    <row r="192" ht="12.75">
      <c r="J192" s="17"/>
    </row>
    <row r="193" ht="12.75">
      <c r="J193" s="17"/>
    </row>
    <row r="194" ht="12.75">
      <c r="J194" s="17"/>
    </row>
    <row r="195" ht="12.75">
      <c r="J195" s="17"/>
    </row>
    <row r="196" ht="12.75">
      <c r="J196" s="17"/>
    </row>
  </sheetData>
  <sheetProtection/>
  <mergeCells count="5">
    <mergeCell ref="B11:D11"/>
    <mergeCell ref="B17:D17"/>
    <mergeCell ref="B24:D24"/>
    <mergeCell ref="B29:D29"/>
    <mergeCell ref="A2:F3"/>
  </mergeCells>
  <printOptions/>
  <pageMargins left="1.5748031496062993" right="0.75" top="0.984251968503937" bottom="0.984251968503937" header="0.3937007874015748" footer="0"/>
  <pageSetup horizontalDpi="300" verticalDpi="300" orientation="portrait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96"/>
  <sheetViews>
    <sheetView zoomScalePageLayoutView="0" workbookViewId="0" topLeftCell="A1">
      <pane ySplit="1" topLeftCell="A14" activePane="bottomLeft" state="frozen"/>
      <selection pane="topLeft" activeCell="H35" sqref="H35"/>
      <selection pane="bottomLeft" activeCell="D8" sqref="D8"/>
    </sheetView>
  </sheetViews>
  <sheetFormatPr defaultColWidth="9.00390625" defaultRowHeight="12.75"/>
  <cols>
    <col min="1" max="1" width="10.875" style="0" customWidth="1"/>
    <col min="2" max="2" width="28.875" style="0" customWidth="1"/>
    <col min="3" max="3" width="7.125" style="4" customWidth="1"/>
    <col min="4" max="4" width="5.25390625" style="5" customWidth="1"/>
    <col min="5" max="5" width="9.375" style="0" customWidth="1"/>
    <col min="6" max="6" width="14.625" style="5" customWidth="1"/>
    <col min="7" max="7" width="13.00390625" style="0" customWidth="1"/>
  </cols>
  <sheetData>
    <row r="1" spans="1:12" s="40" customFormat="1" ht="12.75" customHeight="1">
      <c r="A1"/>
      <c r="B1"/>
      <c r="C1" s="4"/>
      <c r="D1" s="5"/>
      <c r="E1"/>
      <c r="F1" s="5"/>
      <c r="G1"/>
      <c r="H1"/>
      <c r="I1"/>
      <c r="J1"/>
      <c r="K1"/>
      <c r="L1"/>
    </row>
    <row r="2" spans="1:12" s="1" customFormat="1" ht="12.75">
      <c r="A2" s="163"/>
      <c r="B2" s="163"/>
      <c r="C2" s="163"/>
      <c r="D2" s="163"/>
      <c r="E2" s="163"/>
      <c r="F2" s="163"/>
      <c r="G2"/>
      <c r="H2"/>
      <c r="I2"/>
      <c r="J2"/>
      <c r="K2"/>
      <c r="L2"/>
    </row>
    <row r="3" spans="1:12" ht="12.75">
      <c r="A3" s="163"/>
      <c r="B3" s="163"/>
      <c r="C3" s="163"/>
      <c r="D3" s="163"/>
      <c r="E3" s="163"/>
      <c r="F3" s="163"/>
      <c r="K3" s="40"/>
      <c r="L3" s="1"/>
    </row>
    <row r="4" spans="1:11" s="142" customFormat="1" ht="15">
      <c r="A4" s="137"/>
      <c r="B4" s="138" t="s">
        <v>53</v>
      </c>
      <c r="C4" s="139"/>
      <c r="D4" s="140"/>
      <c r="E4" s="138"/>
      <c r="F4" s="140"/>
      <c r="G4" s="141"/>
      <c r="H4" s="137"/>
      <c r="I4" s="137"/>
      <c r="J4" s="137"/>
      <c r="K4" s="137"/>
    </row>
    <row r="5" spans="2:4" ht="12.75">
      <c r="B5" s="1"/>
      <c r="C5" s="2"/>
      <c r="D5" s="6"/>
    </row>
    <row r="6" spans="2:11" ht="12.75">
      <c r="B6" s="1"/>
      <c r="C6" s="2"/>
      <c r="D6" s="6"/>
      <c r="J6" s="1"/>
      <c r="K6" s="1"/>
    </row>
    <row r="7" spans="1:9" ht="12.75">
      <c r="A7" s="48"/>
      <c r="B7" s="73" t="s">
        <v>9</v>
      </c>
      <c r="C7" s="66">
        <v>602</v>
      </c>
      <c r="D7" s="84" t="s">
        <v>6</v>
      </c>
      <c r="E7" s="48"/>
      <c r="F7" s="68"/>
      <c r="G7" s="69"/>
      <c r="H7" s="70"/>
      <c r="I7" s="48"/>
    </row>
    <row r="8" spans="1:9" ht="12.75">
      <c r="A8" s="19"/>
      <c r="B8" s="74"/>
      <c r="C8" s="160">
        <f>Podatki!C7</f>
        <v>4.5</v>
      </c>
      <c r="D8" s="84"/>
      <c r="E8" s="90"/>
      <c r="F8" s="67"/>
      <c r="G8" s="19"/>
      <c r="H8" s="19"/>
      <c r="I8" s="88"/>
    </row>
    <row r="9" spans="1:9" ht="12.75">
      <c r="A9" s="19"/>
      <c r="B9" s="74" t="s">
        <v>10</v>
      </c>
      <c r="C9" s="90">
        <v>5</v>
      </c>
      <c r="D9" s="84" t="s">
        <v>6</v>
      </c>
      <c r="E9" s="90"/>
      <c r="F9" s="67"/>
      <c r="G9" s="19"/>
      <c r="H9" s="19"/>
      <c r="I9" s="88"/>
    </row>
    <row r="10" spans="1:9" ht="12.75">
      <c r="A10" s="19"/>
      <c r="B10" s="74"/>
      <c r="C10" s="90"/>
      <c r="D10" s="84"/>
      <c r="E10" s="90"/>
      <c r="F10" s="67"/>
      <c r="G10" s="19"/>
      <c r="H10" s="19"/>
      <c r="I10" s="88"/>
    </row>
    <row r="11" spans="1:7" ht="12.75" customHeight="1">
      <c r="A11" s="109" t="str">
        <f>Podatki!A10</f>
        <v>2.2.1.3.1.1.</v>
      </c>
      <c r="B11" s="173" t="str">
        <f>Podatki!B10</f>
        <v>Zakoličba glavnih točk ureditve novih poljskih poti</v>
      </c>
      <c r="C11" s="173"/>
      <c r="D11" s="173"/>
      <c r="E11" s="38"/>
      <c r="F11" s="40"/>
      <c r="G11" s="14"/>
    </row>
    <row r="12" spans="1:7" ht="12.75">
      <c r="A12" s="109"/>
      <c r="B12" s="110"/>
      <c r="C12" s="110"/>
      <c r="D12" s="110"/>
      <c r="E12" s="38"/>
      <c r="F12" s="40"/>
      <c r="G12" s="14"/>
    </row>
    <row r="13" spans="1:7" ht="12.75">
      <c r="A13" s="109"/>
      <c r="B13" s="62"/>
      <c r="C13" s="60">
        <f>Podatki!C12</f>
        <v>0.1</v>
      </c>
      <c r="D13" s="111"/>
      <c r="E13" s="38"/>
      <c r="F13" s="40"/>
      <c r="G13" s="14"/>
    </row>
    <row r="14" spans="1:7" ht="12.75">
      <c r="A14" s="109"/>
      <c r="B14" s="76" t="s">
        <v>19</v>
      </c>
      <c r="C14" s="112">
        <f>EVEN(C7*C13)</f>
        <v>62</v>
      </c>
      <c r="D14" s="156" t="s">
        <v>26</v>
      </c>
      <c r="E14" s="5"/>
      <c r="F14" s="40"/>
      <c r="G14" s="14"/>
    </row>
    <row r="15" spans="1:7" ht="12.75">
      <c r="A15" s="109"/>
      <c r="B15" s="79" t="s">
        <v>20</v>
      </c>
      <c r="C15" s="60">
        <f>Podatki!C13</f>
        <v>0</v>
      </c>
      <c r="D15" s="86" t="s">
        <v>8</v>
      </c>
      <c r="E15" s="72" t="s">
        <v>13</v>
      </c>
      <c r="F15" s="83">
        <f>C14*C15</f>
        <v>0</v>
      </c>
      <c r="G15" s="14"/>
    </row>
    <row r="16" spans="2:10" ht="12.75">
      <c r="B16" s="62"/>
      <c r="C16" s="63"/>
      <c r="D16" s="85"/>
      <c r="E16" s="63"/>
      <c r="F16" s="61"/>
      <c r="G16" s="82"/>
      <c r="H16" s="30"/>
      <c r="I16" s="40"/>
      <c r="J16" s="40"/>
    </row>
    <row r="17" spans="1:10" ht="96" customHeight="1">
      <c r="A17" s="109" t="str">
        <f>Podatki!A15</f>
        <v>2.2.1.3.1.2.</v>
      </c>
      <c r="B17" s="174" t="str">
        <f>Podatki!B15</f>
        <v>Površinski odkop plodne zemljine (humus) v debelini 30cm z odrivom ob gradbišče za kasnejšo uporabo ob sanaciji brežin in depresij, z nakladanjem viškov materiala na kamion in odvozom zemljine v stalno deponijo na razdalji do 5km, vključno s stroški razgrinjanja materiala na deponiji.</v>
      </c>
      <c r="C17" s="174"/>
      <c r="D17" s="174"/>
      <c r="E17" s="63"/>
      <c r="F17" s="86"/>
      <c r="G17" s="82"/>
      <c r="H17" s="40"/>
      <c r="J17" s="40"/>
    </row>
    <row r="18" spans="3:10" ht="12.75">
      <c r="C18" s="63"/>
      <c r="D18" s="85"/>
      <c r="E18" s="63"/>
      <c r="F18" s="61"/>
      <c r="G18" s="82"/>
      <c r="H18" s="40"/>
      <c r="I18" s="40"/>
      <c r="J18" s="40"/>
    </row>
    <row r="19" spans="2:10" ht="12.75">
      <c r="B19" s="77" t="s">
        <v>11</v>
      </c>
      <c r="C19" s="60">
        <f>Podatki!C17</f>
        <v>0.3</v>
      </c>
      <c r="D19" s="86" t="s">
        <v>6</v>
      </c>
      <c r="E19" s="62"/>
      <c r="F19" s="61"/>
      <c r="G19" s="82"/>
      <c r="H19" s="30"/>
      <c r="I19" s="40"/>
      <c r="J19" s="40"/>
    </row>
    <row r="20" spans="2:10" ht="12.75">
      <c r="B20" s="62"/>
      <c r="C20" s="63"/>
      <c r="D20" s="86"/>
      <c r="E20" s="62"/>
      <c r="F20" s="61"/>
      <c r="G20" s="82"/>
      <c r="H20" s="30"/>
      <c r="I20" s="40"/>
      <c r="J20" s="40"/>
    </row>
    <row r="21" spans="2:10" ht="12.75">
      <c r="B21" s="77" t="s">
        <v>7</v>
      </c>
      <c r="C21" s="62">
        <f>ROUNDUP(C7*C8*C19,0)</f>
        <v>813</v>
      </c>
      <c r="D21" s="86" t="s">
        <v>1</v>
      </c>
      <c r="E21" s="62"/>
      <c r="F21" s="61"/>
      <c r="G21" s="82"/>
      <c r="H21" s="40"/>
      <c r="I21" s="40"/>
      <c r="J21" s="40"/>
    </row>
    <row r="22" spans="2:9" ht="12.75">
      <c r="B22" s="77" t="s">
        <v>12</v>
      </c>
      <c r="C22" s="60">
        <f>Podatki!C20</f>
        <v>0</v>
      </c>
      <c r="D22" s="86" t="s">
        <v>8</v>
      </c>
      <c r="E22" s="71" t="s">
        <v>13</v>
      </c>
      <c r="F22" s="83">
        <f>C22*C21</f>
        <v>0</v>
      </c>
      <c r="G22" s="40"/>
      <c r="H22" s="40"/>
      <c r="I22" s="40"/>
    </row>
    <row r="23" spans="2:10" ht="12.75">
      <c r="B23" s="77"/>
      <c r="C23" s="60"/>
      <c r="D23" s="86"/>
      <c r="E23" s="62"/>
      <c r="F23" s="71"/>
      <c r="G23" s="83"/>
      <c r="H23" s="40"/>
      <c r="I23" s="40"/>
      <c r="J23" s="40"/>
    </row>
    <row r="24" spans="1:10" ht="27.75" customHeight="1">
      <c r="A24" s="109" t="str">
        <f>Podatki!A29</f>
        <v>2.2.1.3.1.3.</v>
      </c>
      <c r="B24" s="173" t="str">
        <f>Podatki!B29</f>
        <v>Fino planiranje (+-3cm) in utrjevanje dna izkopa pod gramoznim nasutjem.</v>
      </c>
      <c r="C24" s="173"/>
      <c r="D24" s="173"/>
      <c r="E24" s="134"/>
      <c r="F24" s="134"/>
      <c r="G24" s="134"/>
      <c r="H24" s="40"/>
      <c r="J24" s="40"/>
    </row>
    <row r="25" spans="1:10" ht="12.75">
      <c r="A25" t="s">
        <v>2</v>
      </c>
      <c r="B25" s="40"/>
      <c r="C25" s="26"/>
      <c r="D25" s="29"/>
      <c r="E25" s="30"/>
      <c r="F25" s="27"/>
      <c r="G25" s="133"/>
      <c r="H25" s="1"/>
      <c r="J25" s="40"/>
    </row>
    <row r="26" spans="2:10" ht="12.75">
      <c r="B26" s="72" t="s">
        <v>7</v>
      </c>
      <c r="C26" s="30">
        <f>ROUNDUP(C8*C7,0)</f>
        <v>2709</v>
      </c>
      <c r="D26" s="87" t="s">
        <v>0</v>
      </c>
      <c r="E26" s="30"/>
      <c r="F26" s="38"/>
      <c r="G26" s="40"/>
      <c r="H26" s="1"/>
      <c r="J26" s="40"/>
    </row>
    <row r="27" spans="1:10" ht="12.75">
      <c r="A27" s="18"/>
      <c r="B27" s="99" t="s">
        <v>15</v>
      </c>
      <c r="C27" s="100">
        <f>Podatki!C32</f>
        <v>0</v>
      </c>
      <c r="D27" s="98" t="s">
        <v>8</v>
      </c>
      <c r="E27" s="72" t="s">
        <v>13</v>
      </c>
      <c r="F27" s="135">
        <f>C26*C27</f>
        <v>0</v>
      </c>
      <c r="G27" s="18"/>
      <c r="J27" s="40"/>
    </row>
    <row r="28" spans="2:10" ht="12.75">
      <c r="B28" s="77"/>
      <c r="C28" s="60"/>
      <c r="D28" s="86"/>
      <c r="E28" s="62"/>
      <c r="F28" s="71"/>
      <c r="G28" s="83"/>
      <c r="H28" s="40"/>
      <c r="I28" s="40"/>
      <c r="J28" s="40"/>
    </row>
    <row r="29" spans="1:10" ht="55.5" customHeight="1">
      <c r="A29" s="109" t="str">
        <f>Podatki!A34</f>
        <v>2.2.1.3.1.4.</v>
      </c>
      <c r="B29" s="175" t="str">
        <f>Podatki!B34</f>
        <v>Dobava in vgrajevanje nasipnega materiala iz gramoza , deb. 35 cm z razgrinjanjem in komprimiranjem don Ev =120 MN/m2 točnost do 1 cm. Granulacije od 0,02 do 100 mm</v>
      </c>
      <c r="C29" s="175"/>
      <c r="D29" s="175"/>
      <c r="E29" s="27"/>
      <c r="F29" s="82"/>
      <c r="G29" s="82"/>
      <c r="H29" s="78"/>
      <c r="I29" s="40"/>
      <c r="J29" s="40"/>
    </row>
    <row r="30" spans="2:10" ht="12.75">
      <c r="B30" s="76"/>
      <c r="C30" s="62"/>
      <c r="D30" s="86"/>
      <c r="E30" s="62"/>
      <c r="F30" s="61"/>
      <c r="G30" s="82"/>
      <c r="H30" s="78"/>
      <c r="I30" s="40"/>
      <c r="J30" s="40"/>
    </row>
    <row r="31" spans="2:10" ht="12.75">
      <c r="B31" s="77" t="s">
        <v>14</v>
      </c>
      <c r="C31" s="60">
        <f>Podatki!C36</f>
        <v>0.35</v>
      </c>
      <c r="D31" s="86" t="s">
        <v>6</v>
      </c>
      <c r="E31" s="62"/>
      <c r="F31" s="61"/>
      <c r="G31" s="82"/>
      <c r="H31" s="78"/>
      <c r="I31" s="40"/>
      <c r="J31" s="40"/>
    </row>
    <row r="32" spans="2:10" ht="12.75">
      <c r="B32" s="77"/>
      <c r="C32" s="62"/>
      <c r="D32" s="86"/>
      <c r="E32" s="62"/>
      <c r="F32" s="61"/>
      <c r="G32" s="82"/>
      <c r="H32" s="40"/>
      <c r="I32" s="40"/>
      <c r="J32" s="40"/>
    </row>
    <row r="33" spans="2:10" ht="12.75">
      <c r="B33" s="77" t="s">
        <v>7</v>
      </c>
      <c r="C33" s="62">
        <f>ROUNDUP(C7*C8*C31,0)</f>
        <v>949</v>
      </c>
      <c r="D33" s="86" t="s">
        <v>1</v>
      </c>
      <c r="E33" s="62"/>
      <c r="F33" s="61"/>
      <c r="G33" s="82"/>
      <c r="H33" s="40"/>
      <c r="I33" s="40"/>
      <c r="J33" s="40"/>
    </row>
    <row r="34" spans="2:9" ht="12.75">
      <c r="B34" s="77" t="s">
        <v>12</v>
      </c>
      <c r="C34" s="60">
        <f>Podatki!C39</f>
        <v>0</v>
      </c>
      <c r="D34" s="86" t="s">
        <v>8</v>
      </c>
      <c r="E34" s="71" t="s">
        <v>13</v>
      </c>
      <c r="F34" s="83">
        <f>C34*C33</f>
        <v>0</v>
      </c>
      <c r="G34" s="40"/>
      <c r="H34" s="40"/>
      <c r="I34" s="40"/>
    </row>
    <row r="35" spans="2:8" ht="12.75">
      <c r="B35" s="72"/>
      <c r="C35" s="30"/>
      <c r="D35" s="87"/>
      <c r="E35" s="30"/>
      <c r="F35" s="38"/>
      <c r="G35" s="40"/>
      <c r="H35" s="76"/>
    </row>
    <row r="36" spans="1:8" ht="12.75">
      <c r="A36" s="18"/>
      <c r="B36" s="99"/>
      <c r="C36" s="100"/>
      <c r="D36" s="98"/>
      <c r="E36" s="72"/>
      <c r="F36" s="135"/>
      <c r="G36" s="18"/>
      <c r="H36" s="76"/>
    </row>
    <row r="37" spans="1:8" s="17" customFormat="1" ht="13.5" customHeight="1">
      <c r="A37"/>
      <c r="B37" s="77"/>
      <c r="C37" s="60"/>
      <c r="D37" s="86"/>
      <c r="E37" s="71"/>
      <c r="F37" s="83"/>
      <c r="G37" s="40"/>
      <c r="H37" s="136"/>
    </row>
    <row r="38" spans="1:8" s="148" customFormat="1" ht="15.75" thickBot="1">
      <c r="A38" s="8"/>
      <c r="B38" s="143" t="s">
        <v>23</v>
      </c>
      <c r="C38" s="144"/>
      <c r="D38" s="145"/>
      <c r="E38" s="146"/>
      <c r="F38" s="147">
        <f>SUM(F15:F37)</f>
        <v>0</v>
      </c>
      <c r="H38" s="149"/>
    </row>
    <row r="39" ht="12.75">
      <c r="I39" s="18"/>
    </row>
    <row r="40" ht="12.75">
      <c r="I40" s="18"/>
    </row>
    <row r="41" ht="12.75">
      <c r="I41" s="18"/>
    </row>
    <row r="42" ht="12.75">
      <c r="I42" s="18"/>
    </row>
    <row r="43" ht="12.75">
      <c r="I43" s="18"/>
    </row>
    <row r="44" ht="12.75">
      <c r="I44" s="18"/>
    </row>
    <row r="45" ht="12.75">
      <c r="I45" s="18"/>
    </row>
    <row r="46" ht="12.75">
      <c r="I46" s="18"/>
    </row>
    <row r="47" ht="12.75">
      <c r="I47" s="18"/>
    </row>
    <row r="48" ht="12.75">
      <c r="I48" s="18"/>
    </row>
    <row r="68" ht="15.75">
      <c r="J68" s="7"/>
    </row>
    <row r="75" ht="12.75">
      <c r="J75" s="18"/>
    </row>
    <row r="76" ht="12.75">
      <c r="J76" s="18"/>
    </row>
    <row r="77" spans="10:11" ht="15.75">
      <c r="J77" s="18"/>
      <c r="K77" s="7"/>
    </row>
    <row r="78" ht="12.75">
      <c r="J78" s="18"/>
    </row>
    <row r="79" ht="12.75">
      <c r="J79" s="18"/>
    </row>
    <row r="80" ht="12.75">
      <c r="J80" s="18"/>
    </row>
    <row r="81" ht="12.75">
      <c r="J81" s="18"/>
    </row>
    <row r="85" ht="12.75">
      <c r="I85" s="18"/>
    </row>
    <row r="86" ht="12.75">
      <c r="I86" s="18"/>
    </row>
    <row r="87" ht="15.75">
      <c r="I87" s="20"/>
    </row>
    <row r="88" ht="12.75">
      <c r="I88" s="18"/>
    </row>
    <row r="89" ht="12.75">
      <c r="I89" s="18"/>
    </row>
    <row r="90" ht="12.75">
      <c r="I90" s="18"/>
    </row>
    <row r="91" ht="12.75">
      <c r="I91" s="18"/>
    </row>
    <row r="92" spans="1:12" s="7" customFormat="1" ht="15.75">
      <c r="A92"/>
      <c r="B92"/>
      <c r="C92" s="4"/>
      <c r="D92" s="5"/>
      <c r="E92"/>
      <c r="F92" s="5"/>
      <c r="G92"/>
      <c r="H92"/>
      <c r="I92"/>
      <c r="J92"/>
      <c r="K92"/>
      <c r="L92"/>
    </row>
    <row r="93" ht="15.75">
      <c r="L93" s="7"/>
    </row>
    <row r="130" ht="12.75">
      <c r="I130" s="17"/>
    </row>
    <row r="131" ht="12.75">
      <c r="I131" s="17"/>
    </row>
    <row r="132" ht="12.75">
      <c r="I132" s="17"/>
    </row>
    <row r="133" ht="12.75">
      <c r="I133" s="17"/>
    </row>
    <row r="134" ht="12.75">
      <c r="I134" s="17"/>
    </row>
    <row r="160" ht="12.75">
      <c r="J160" s="17"/>
    </row>
    <row r="161" ht="12.75">
      <c r="J161" s="17"/>
    </row>
    <row r="162" ht="12.75">
      <c r="J162" s="17"/>
    </row>
    <row r="163" ht="12.75">
      <c r="J163" s="17"/>
    </row>
    <row r="164" ht="12.75">
      <c r="J164" s="17"/>
    </row>
    <row r="179" ht="12.75">
      <c r="K179" s="17"/>
    </row>
    <row r="180" ht="12.75">
      <c r="K180" s="17"/>
    </row>
    <row r="181" ht="12.75">
      <c r="K181" s="17"/>
    </row>
    <row r="182" ht="12.75">
      <c r="K182" s="17"/>
    </row>
    <row r="183" ht="12.75">
      <c r="K183" s="17"/>
    </row>
    <row r="192" ht="12.75">
      <c r="J192" s="17"/>
    </row>
    <row r="193" ht="12.75">
      <c r="J193" s="17"/>
    </row>
    <row r="194" ht="12.75">
      <c r="J194" s="17"/>
    </row>
    <row r="195" ht="12.75">
      <c r="J195" s="17"/>
    </row>
    <row r="196" ht="12.75">
      <c r="J196" s="17"/>
    </row>
  </sheetData>
  <sheetProtection/>
  <mergeCells count="5">
    <mergeCell ref="B11:D11"/>
    <mergeCell ref="B17:D17"/>
    <mergeCell ref="B24:D24"/>
    <mergeCell ref="B29:D29"/>
    <mergeCell ref="A2:F3"/>
  </mergeCells>
  <printOptions/>
  <pageMargins left="1.5748031496062993" right="0.75" top="0.984251968503937" bottom="0.984251968503937" header="0.3937007874015748" footer="0"/>
  <pageSetup horizontalDpi="300" verticalDpi="300" orientation="portrait" paperSize="9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96"/>
  <sheetViews>
    <sheetView zoomScalePageLayoutView="0" workbookViewId="0" topLeftCell="A1">
      <pane ySplit="1" topLeftCell="A8" activePane="bottomLeft" state="frozen"/>
      <selection pane="topLeft" activeCell="H35" sqref="H35"/>
      <selection pane="bottomLeft" activeCell="D8" sqref="D8"/>
    </sheetView>
  </sheetViews>
  <sheetFormatPr defaultColWidth="9.00390625" defaultRowHeight="12.75"/>
  <cols>
    <col min="1" max="1" width="10.875" style="0" customWidth="1"/>
    <col min="2" max="2" width="28.875" style="0" customWidth="1"/>
    <col min="3" max="3" width="7.125" style="4" customWidth="1"/>
    <col min="4" max="4" width="5.25390625" style="5" customWidth="1"/>
    <col min="5" max="5" width="9.375" style="0" customWidth="1"/>
    <col min="6" max="6" width="14.625" style="5" customWidth="1"/>
    <col min="7" max="7" width="13.00390625" style="0" customWidth="1"/>
  </cols>
  <sheetData>
    <row r="1" spans="1:12" s="40" customFormat="1" ht="12.75" customHeight="1">
      <c r="A1"/>
      <c r="B1"/>
      <c r="C1" s="4"/>
      <c r="D1" s="5"/>
      <c r="E1"/>
      <c r="F1" s="5"/>
      <c r="G1"/>
      <c r="H1"/>
      <c r="I1"/>
      <c r="J1"/>
      <c r="K1"/>
      <c r="L1"/>
    </row>
    <row r="2" spans="1:12" s="1" customFormat="1" ht="12.75">
      <c r="A2" s="163"/>
      <c r="B2" s="163"/>
      <c r="C2" s="163"/>
      <c r="D2" s="163"/>
      <c r="E2" s="163"/>
      <c r="F2" s="163"/>
      <c r="G2"/>
      <c r="H2"/>
      <c r="I2"/>
      <c r="J2"/>
      <c r="K2"/>
      <c r="L2"/>
    </row>
    <row r="3" spans="1:12" ht="12.75">
      <c r="A3" s="163"/>
      <c r="B3" s="163"/>
      <c r="C3" s="163"/>
      <c r="D3" s="163"/>
      <c r="E3" s="163"/>
      <c r="F3" s="163"/>
      <c r="K3" s="40"/>
      <c r="L3" s="1"/>
    </row>
    <row r="4" spans="1:11" s="142" customFormat="1" ht="15">
      <c r="A4" s="137"/>
      <c r="B4" s="138" t="s">
        <v>54</v>
      </c>
      <c r="C4" s="139"/>
      <c r="D4" s="140"/>
      <c r="E4" s="138"/>
      <c r="F4" s="140"/>
      <c r="G4" s="141"/>
      <c r="H4" s="137"/>
      <c r="I4" s="137"/>
      <c r="J4" s="137"/>
      <c r="K4" s="137"/>
    </row>
    <row r="5" spans="2:4" ht="12.75">
      <c r="B5" s="1"/>
      <c r="C5" s="2"/>
      <c r="D5" s="6"/>
    </row>
    <row r="6" spans="2:11" ht="12.75">
      <c r="B6" s="1"/>
      <c r="C6" s="2"/>
      <c r="D6" s="6"/>
      <c r="J6" s="1"/>
      <c r="K6" s="1"/>
    </row>
    <row r="7" spans="1:9" ht="12.75">
      <c r="A7" s="48"/>
      <c r="B7" s="73" t="s">
        <v>9</v>
      </c>
      <c r="C7" s="66">
        <v>488</v>
      </c>
      <c r="D7" s="84" t="s">
        <v>6</v>
      </c>
      <c r="E7" s="48"/>
      <c r="F7" s="68"/>
      <c r="G7" s="69"/>
      <c r="H7" s="70"/>
      <c r="I7" s="48"/>
    </row>
    <row r="8" spans="1:9" ht="12.75">
      <c r="A8" s="19"/>
      <c r="B8" s="74"/>
      <c r="C8" s="160">
        <f>Podatki!C7</f>
        <v>4.5</v>
      </c>
      <c r="D8" s="84"/>
      <c r="E8" s="90"/>
      <c r="F8" s="67"/>
      <c r="G8" s="19"/>
      <c r="H8" s="19"/>
      <c r="I8" s="88"/>
    </row>
    <row r="9" spans="1:9" ht="12.75">
      <c r="A9" s="19"/>
      <c r="B9" s="74" t="s">
        <v>10</v>
      </c>
      <c r="C9" s="90">
        <v>5</v>
      </c>
      <c r="D9" s="84" t="s">
        <v>6</v>
      </c>
      <c r="E9" s="90"/>
      <c r="F9" s="67"/>
      <c r="G9" s="19"/>
      <c r="H9" s="19"/>
      <c r="I9" s="88"/>
    </row>
    <row r="10" spans="1:9" ht="12.75">
      <c r="A10" s="19"/>
      <c r="B10" s="74"/>
      <c r="C10" s="90"/>
      <c r="D10" s="84"/>
      <c r="E10" s="90"/>
      <c r="F10" s="67"/>
      <c r="G10" s="19"/>
      <c r="H10" s="19"/>
      <c r="I10" s="88"/>
    </row>
    <row r="11" spans="1:7" ht="12.75" customHeight="1">
      <c r="A11" s="109" t="str">
        <f>Podatki!A10</f>
        <v>2.2.1.3.1.1.</v>
      </c>
      <c r="B11" s="173" t="str">
        <f>Podatki!B10</f>
        <v>Zakoličba glavnih točk ureditve novih poljskih poti</v>
      </c>
      <c r="C11" s="173"/>
      <c r="D11" s="173"/>
      <c r="E11" s="38"/>
      <c r="F11" s="40"/>
      <c r="G11" s="14"/>
    </row>
    <row r="12" spans="1:7" ht="12.75">
      <c r="A12" s="109"/>
      <c r="B12" s="110"/>
      <c r="C12" s="110"/>
      <c r="D12" s="110"/>
      <c r="E12" s="38"/>
      <c r="F12" s="40"/>
      <c r="G12" s="14"/>
    </row>
    <row r="13" spans="1:7" ht="12.75">
      <c r="A13" s="109"/>
      <c r="B13" s="62"/>
      <c r="C13" s="60">
        <f>Podatki!C12</f>
        <v>0.1</v>
      </c>
      <c r="D13" s="111"/>
      <c r="E13" s="38"/>
      <c r="F13" s="40"/>
      <c r="G13" s="14"/>
    </row>
    <row r="14" spans="1:7" ht="12.75">
      <c r="A14" s="109"/>
      <c r="B14" s="76" t="s">
        <v>19</v>
      </c>
      <c r="C14" s="112">
        <f>EVEN(C7*C13)</f>
        <v>50</v>
      </c>
      <c r="D14" s="156" t="s">
        <v>26</v>
      </c>
      <c r="E14" s="5"/>
      <c r="F14" s="40"/>
      <c r="G14" s="14"/>
    </row>
    <row r="15" spans="1:7" ht="12.75">
      <c r="A15" s="109"/>
      <c r="B15" s="79" t="s">
        <v>20</v>
      </c>
      <c r="C15" s="60">
        <f>Podatki!C13</f>
        <v>0</v>
      </c>
      <c r="D15" s="86" t="s">
        <v>8</v>
      </c>
      <c r="E15" s="72" t="s">
        <v>13</v>
      </c>
      <c r="F15" s="83">
        <f>C14*C15</f>
        <v>0</v>
      </c>
      <c r="G15" s="14"/>
    </row>
    <row r="16" spans="2:10" ht="12.75">
      <c r="B16" s="62"/>
      <c r="C16" s="63"/>
      <c r="D16" s="85"/>
      <c r="E16" s="63"/>
      <c r="F16" s="61"/>
      <c r="G16" s="82"/>
      <c r="H16" s="30"/>
      <c r="I16" s="40"/>
      <c r="J16" s="40"/>
    </row>
    <row r="17" spans="1:10" ht="96" customHeight="1">
      <c r="A17" s="109" t="str">
        <f>Podatki!A15</f>
        <v>2.2.1.3.1.2.</v>
      </c>
      <c r="B17" s="174" t="str">
        <f>Podatki!B15</f>
        <v>Površinski odkop plodne zemljine (humus) v debelini 30cm z odrivom ob gradbišče za kasnejšo uporabo ob sanaciji brežin in depresij, z nakladanjem viškov materiala na kamion in odvozom zemljine v stalno deponijo na razdalji do 5km, vključno s stroški razgrinjanja materiala na deponiji.</v>
      </c>
      <c r="C17" s="174"/>
      <c r="D17" s="174"/>
      <c r="E17" s="63"/>
      <c r="F17" s="86"/>
      <c r="G17" s="82"/>
      <c r="H17" s="40"/>
      <c r="J17" s="40"/>
    </row>
    <row r="18" spans="3:10" ht="12.75">
      <c r="C18" s="63"/>
      <c r="D18" s="85"/>
      <c r="E18" s="63"/>
      <c r="F18" s="61"/>
      <c r="G18" s="82"/>
      <c r="H18" s="40"/>
      <c r="I18" s="40"/>
      <c r="J18" s="40"/>
    </row>
    <row r="19" spans="2:10" ht="12.75">
      <c r="B19" s="77" t="s">
        <v>11</v>
      </c>
      <c r="C19" s="60">
        <f>Podatki!C17</f>
        <v>0.3</v>
      </c>
      <c r="D19" s="86" t="s">
        <v>6</v>
      </c>
      <c r="E19" s="62"/>
      <c r="F19" s="61"/>
      <c r="G19" s="82"/>
      <c r="H19" s="30"/>
      <c r="I19" s="40"/>
      <c r="J19" s="40"/>
    </row>
    <row r="20" spans="2:10" ht="12.75">
      <c r="B20" s="62"/>
      <c r="C20" s="63"/>
      <c r="D20" s="86"/>
      <c r="E20" s="62"/>
      <c r="F20" s="61"/>
      <c r="G20" s="82"/>
      <c r="H20" s="30"/>
      <c r="I20" s="40"/>
      <c r="J20" s="40"/>
    </row>
    <row r="21" spans="2:10" ht="12.75">
      <c r="B21" s="77" t="s">
        <v>7</v>
      </c>
      <c r="C21" s="62">
        <f>ROUNDUP(C7*C8*C19,0)</f>
        <v>659</v>
      </c>
      <c r="D21" s="86" t="s">
        <v>1</v>
      </c>
      <c r="E21" s="62"/>
      <c r="F21" s="61"/>
      <c r="G21" s="82"/>
      <c r="H21" s="40"/>
      <c r="I21" s="40"/>
      <c r="J21" s="40"/>
    </row>
    <row r="22" spans="2:9" ht="12.75">
      <c r="B22" s="77" t="s">
        <v>12</v>
      </c>
      <c r="C22" s="60">
        <f>Podatki!C20</f>
        <v>0</v>
      </c>
      <c r="D22" s="86" t="s">
        <v>8</v>
      </c>
      <c r="E22" s="71" t="s">
        <v>13</v>
      </c>
      <c r="F22" s="83">
        <f>C22*C21</f>
        <v>0</v>
      </c>
      <c r="G22" s="40"/>
      <c r="H22" s="40"/>
      <c r="I22" s="40"/>
    </row>
    <row r="23" spans="2:10" ht="12.75">
      <c r="B23" s="77"/>
      <c r="C23" s="60"/>
      <c r="D23" s="86"/>
      <c r="E23" s="62"/>
      <c r="F23" s="71"/>
      <c r="G23" s="83"/>
      <c r="H23" s="40"/>
      <c r="I23" s="40"/>
      <c r="J23" s="40"/>
    </row>
    <row r="24" spans="1:10" ht="27.75" customHeight="1">
      <c r="A24" s="109" t="str">
        <f>Podatki!A29</f>
        <v>2.2.1.3.1.3.</v>
      </c>
      <c r="B24" s="173" t="str">
        <f>Podatki!B29</f>
        <v>Fino planiranje (+-3cm) in utrjevanje dna izkopa pod gramoznim nasutjem.</v>
      </c>
      <c r="C24" s="173"/>
      <c r="D24" s="173"/>
      <c r="E24" s="134"/>
      <c r="F24" s="134"/>
      <c r="G24" s="134"/>
      <c r="H24" s="40"/>
      <c r="J24" s="40"/>
    </row>
    <row r="25" spans="1:10" ht="12.75">
      <c r="A25" t="s">
        <v>2</v>
      </c>
      <c r="B25" s="40"/>
      <c r="C25" s="26"/>
      <c r="D25" s="29"/>
      <c r="E25" s="30"/>
      <c r="F25" s="27"/>
      <c r="G25" s="133"/>
      <c r="H25" s="1"/>
      <c r="J25" s="40"/>
    </row>
    <row r="26" spans="2:10" ht="12.75">
      <c r="B26" s="72" t="s">
        <v>7</v>
      </c>
      <c r="C26" s="30">
        <f>ROUNDUP(C8*C7,0)</f>
        <v>2196</v>
      </c>
      <c r="D26" s="87" t="s">
        <v>0</v>
      </c>
      <c r="E26" s="30"/>
      <c r="F26" s="38"/>
      <c r="G26" s="40"/>
      <c r="H26" s="1"/>
      <c r="J26" s="40"/>
    </row>
    <row r="27" spans="1:10" ht="12.75">
      <c r="A27" s="18"/>
      <c r="B27" s="99" t="s">
        <v>15</v>
      </c>
      <c r="C27" s="100">
        <f>Podatki!C32</f>
        <v>0</v>
      </c>
      <c r="D27" s="98" t="s">
        <v>8</v>
      </c>
      <c r="E27" s="72" t="s">
        <v>13</v>
      </c>
      <c r="F27" s="135">
        <f>C26*C27</f>
        <v>0</v>
      </c>
      <c r="G27" s="18"/>
      <c r="J27" s="40"/>
    </row>
    <row r="28" spans="2:10" ht="12.75">
      <c r="B28" s="77"/>
      <c r="C28" s="60"/>
      <c r="D28" s="86"/>
      <c r="E28" s="62"/>
      <c r="F28" s="71"/>
      <c r="G28" s="83"/>
      <c r="H28" s="40"/>
      <c r="I28" s="40"/>
      <c r="J28" s="40"/>
    </row>
    <row r="29" spans="1:10" ht="55.5" customHeight="1">
      <c r="A29" s="109" t="str">
        <f>Podatki!A34</f>
        <v>2.2.1.3.1.4.</v>
      </c>
      <c r="B29" s="175" t="str">
        <f>Podatki!B34</f>
        <v>Dobava in vgrajevanje nasipnega materiala iz gramoza , deb. 35 cm z razgrinjanjem in komprimiranjem don Ev =120 MN/m2 točnost do 1 cm. Granulacije od 0,02 do 100 mm</v>
      </c>
      <c r="C29" s="175"/>
      <c r="D29" s="175"/>
      <c r="E29" s="27"/>
      <c r="F29" s="82"/>
      <c r="G29" s="82"/>
      <c r="H29" s="78"/>
      <c r="I29" s="40"/>
      <c r="J29" s="40"/>
    </row>
    <row r="30" spans="2:10" ht="12.75">
      <c r="B30" s="76"/>
      <c r="C30" s="62"/>
      <c r="D30" s="86"/>
      <c r="E30" s="62"/>
      <c r="F30" s="61"/>
      <c r="G30" s="82"/>
      <c r="H30" s="78"/>
      <c r="I30" s="40"/>
      <c r="J30" s="40"/>
    </row>
    <row r="31" spans="2:10" ht="12.75">
      <c r="B31" s="77" t="s">
        <v>14</v>
      </c>
      <c r="C31" s="60">
        <f>Podatki!C36</f>
        <v>0.35</v>
      </c>
      <c r="D31" s="86" t="s">
        <v>6</v>
      </c>
      <c r="E31" s="62"/>
      <c r="F31" s="61"/>
      <c r="G31" s="82"/>
      <c r="H31" s="78"/>
      <c r="I31" s="40"/>
      <c r="J31" s="40"/>
    </row>
    <row r="32" spans="2:10" ht="12.75">
      <c r="B32" s="77"/>
      <c r="C32" s="62"/>
      <c r="D32" s="86"/>
      <c r="E32" s="62"/>
      <c r="F32" s="61"/>
      <c r="G32" s="82"/>
      <c r="H32" s="40"/>
      <c r="I32" s="40"/>
      <c r="J32" s="40"/>
    </row>
    <row r="33" spans="2:10" ht="12.75">
      <c r="B33" s="77" t="s">
        <v>7</v>
      </c>
      <c r="C33" s="62">
        <f>ROUNDUP(C7*C8*C31,0)</f>
        <v>769</v>
      </c>
      <c r="D33" s="86" t="s">
        <v>1</v>
      </c>
      <c r="E33" s="62"/>
      <c r="F33" s="61"/>
      <c r="G33" s="82"/>
      <c r="H33" s="40"/>
      <c r="I33" s="40"/>
      <c r="J33" s="40"/>
    </row>
    <row r="34" spans="2:9" ht="12.75">
      <c r="B34" s="77" t="s">
        <v>12</v>
      </c>
      <c r="C34" s="60">
        <f>Podatki!C39</f>
        <v>0</v>
      </c>
      <c r="D34" s="86" t="s">
        <v>8</v>
      </c>
      <c r="E34" s="71" t="s">
        <v>13</v>
      </c>
      <c r="F34" s="83">
        <f>C34*C33</f>
        <v>0</v>
      </c>
      <c r="G34" s="40"/>
      <c r="H34" s="40"/>
      <c r="I34" s="40"/>
    </row>
    <row r="35" spans="2:8" ht="12.75">
      <c r="B35" s="72"/>
      <c r="C35" s="30"/>
      <c r="D35" s="87"/>
      <c r="E35" s="30"/>
      <c r="F35" s="38"/>
      <c r="G35" s="40"/>
      <c r="H35" s="76"/>
    </row>
    <row r="36" spans="1:8" ht="12.75">
      <c r="A36" s="18"/>
      <c r="B36" s="99"/>
      <c r="C36" s="100"/>
      <c r="D36" s="98"/>
      <c r="E36" s="72"/>
      <c r="F36" s="135"/>
      <c r="G36" s="18"/>
      <c r="H36" s="76"/>
    </row>
    <row r="37" spans="1:8" s="17" customFormat="1" ht="13.5" customHeight="1">
      <c r="A37"/>
      <c r="B37" s="77"/>
      <c r="C37" s="60"/>
      <c r="D37" s="86"/>
      <c r="E37" s="71"/>
      <c r="F37" s="83"/>
      <c r="G37" s="40"/>
      <c r="H37" s="136"/>
    </row>
    <row r="38" spans="1:8" s="148" customFormat="1" ht="15.75" thickBot="1">
      <c r="A38" s="8"/>
      <c r="B38" s="143" t="s">
        <v>23</v>
      </c>
      <c r="C38" s="144"/>
      <c r="D38" s="145"/>
      <c r="E38" s="146"/>
      <c r="F38" s="147">
        <f>SUM(F14:F37)</f>
        <v>0</v>
      </c>
      <c r="H38" s="149"/>
    </row>
    <row r="39" ht="12.75">
      <c r="I39" s="18"/>
    </row>
    <row r="40" ht="12.75">
      <c r="I40" s="18"/>
    </row>
    <row r="41" ht="12.75">
      <c r="I41" s="18"/>
    </row>
    <row r="42" ht="12.75">
      <c r="I42" s="18"/>
    </row>
    <row r="43" ht="12.75">
      <c r="I43" s="18"/>
    </row>
    <row r="44" ht="12.75">
      <c r="I44" s="18"/>
    </row>
    <row r="45" ht="12.75">
      <c r="I45" s="18"/>
    </row>
    <row r="46" ht="12.75">
      <c r="I46" s="18"/>
    </row>
    <row r="47" ht="12.75">
      <c r="I47" s="18"/>
    </row>
    <row r="48" ht="12.75">
      <c r="I48" s="18"/>
    </row>
    <row r="68" ht="15.75">
      <c r="J68" s="7"/>
    </row>
    <row r="75" ht="12.75">
      <c r="J75" s="18"/>
    </row>
    <row r="76" ht="12.75">
      <c r="J76" s="18"/>
    </row>
    <row r="77" spans="10:11" ht="15.75">
      <c r="J77" s="18"/>
      <c r="K77" s="7"/>
    </row>
    <row r="78" ht="12.75">
      <c r="J78" s="18"/>
    </row>
    <row r="79" ht="12.75">
      <c r="J79" s="18"/>
    </row>
    <row r="80" ht="12.75">
      <c r="J80" s="18"/>
    </row>
    <row r="81" ht="12.75">
      <c r="J81" s="18"/>
    </row>
    <row r="85" ht="12.75">
      <c r="I85" s="18"/>
    </row>
    <row r="86" ht="12.75">
      <c r="I86" s="18"/>
    </row>
    <row r="87" ht="15.75">
      <c r="I87" s="20"/>
    </row>
    <row r="88" ht="12.75">
      <c r="I88" s="18"/>
    </row>
    <row r="89" ht="12.75">
      <c r="I89" s="18"/>
    </row>
    <row r="90" ht="12.75">
      <c r="I90" s="18"/>
    </row>
    <row r="91" ht="12.75">
      <c r="I91" s="18"/>
    </row>
    <row r="92" spans="1:12" s="7" customFormat="1" ht="15.75">
      <c r="A92"/>
      <c r="B92"/>
      <c r="C92" s="4"/>
      <c r="D92" s="5"/>
      <c r="E92"/>
      <c r="F92" s="5"/>
      <c r="G92"/>
      <c r="H92"/>
      <c r="I92"/>
      <c r="J92"/>
      <c r="K92"/>
      <c r="L92"/>
    </row>
    <row r="93" ht="15.75">
      <c r="L93" s="7"/>
    </row>
    <row r="130" ht="12.75">
      <c r="I130" s="17"/>
    </row>
    <row r="131" ht="12.75">
      <c r="I131" s="17"/>
    </row>
    <row r="132" ht="12.75">
      <c r="I132" s="17"/>
    </row>
    <row r="133" ht="12.75">
      <c r="I133" s="17"/>
    </row>
    <row r="134" ht="12.75">
      <c r="I134" s="17"/>
    </row>
    <row r="160" ht="12.75">
      <c r="J160" s="17"/>
    </row>
    <row r="161" ht="12.75">
      <c r="J161" s="17"/>
    </row>
    <row r="162" ht="12.75">
      <c r="J162" s="17"/>
    </row>
    <row r="163" ht="12.75">
      <c r="J163" s="17"/>
    </row>
    <row r="164" ht="12.75">
      <c r="J164" s="17"/>
    </row>
    <row r="179" ht="12.75">
      <c r="K179" s="17"/>
    </row>
    <row r="180" ht="12.75">
      <c r="K180" s="17"/>
    </row>
    <row r="181" ht="12.75">
      <c r="K181" s="17"/>
    </row>
    <row r="182" ht="12.75">
      <c r="K182" s="17"/>
    </row>
    <row r="183" ht="12.75">
      <c r="K183" s="17"/>
    </row>
    <row r="192" ht="12.75">
      <c r="J192" s="17"/>
    </row>
    <row r="193" ht="12.75">
      <c r="J193" s="17"/>
    </row>
    <row r="194" ht="12.75">
      <c r="J194" s="17"/>
    </row>
    <row r="195" ht="12.75">
      <c r="J195" s="17"/>
    </row>
    <row r="196" ht="12.75">
      <c r="J196" s="17"/>
    </row>
  </sheetData>
  <sheetProtection/>
  <mergeCells count="5">
    <mergeCell ref="B11:D11"/>
    <mergeCell ref="B17:D17"/>
    <mergeCell ref="B24:D24"/>
    <mergeCell ref="B29:D29"/>
    <mergeCell ref="A2:F3"/>
  </mergeCells>
  <printOptions/>
  <pageMargins left="1.5748031496062993" right="0.75" top="0.984251968503937" bottom="0.984251968503937" header="0.3937007874015748" footer="0"/>
  <pageSetup horizontalDpi="300" verticalDpi="300" orientation="portrait" paperSize="9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96"/>
  <sheetViews>
    <sheetView zoomScalePageLayoutView="0" workbookViewId="0" topLeftCell="A1">
      <pane ySplit="1" topLeftCell="A8" activePane="bottomLeft" state="frozen"/>
      <selection pane="topLeft" activeCell="H35" sqref="H35"/>
      <selection pane="bottomLeft" activeCell="D8" sqref="D8"/>
    </sheetView>
  </sheetViews>
  <sheetFormatPr defaultColWidth="9.00390625" defaultRowHeight="12.75"/>
  <cols>
    <col min="1" max="1" width="10.875" style="0" customWidth="1"/>
    <col min="2" max="2" width="28.875" style="0" customWidth="1"/>
    <col min="3" max="3" width="7.125" style="4" customWidth="1"/>
    <col min="4" max="4" width="5.25390625" style="5" customWidth="1"/>
    <col min="5" max="5" width="9.375" style="0" customWidth="1"/>
    <col min="6" max="6" width="14.625" style="5" customWidth="1"/>
    <col min="7" max="7" width="13.00390625" style="0" customWidth="1"/>
  </cols>
  <sheetData>
    <row r="1" spans="1:12" s="40" customFormat="1" ht="12.75" customHeight="1">
      <c r="A1"/>
      <c r="B1"/>
      <c r="C1" s="4"/>
      <c r="D1" s="5"/>
      <c r="E1"/>
      <c r="F1" s="5"/>
      <c r="G1"/>
      <c r="H1"/>
      <c r="I1"/>
      <c r="J1"/>
      <c r="K1"/>
      <c r="L1"/>
    </row>
    <row r="2" spans="1:12" s="1" customFormat="1" ht="12.75">
      <c r="A2" s="163"/>
      <c r="B2" s="163"/>
      <c r="C2" s="163"/>
      <c r="D2" s="163"/>
      <c r="E2" s="163"/>
      <c r="F2" s="163"/>
      <c r="G2"/>
      <c r="H2"/>
      <c r="I2"/>
      <c r="J2"/>
      <c r="K2"/>
      <c r="L2"/>
    </row>
    <row r="3" spans="1:12" ht="12.75">
      <c r="A3" s="163"/>
      <c r="B3" s="163"/>
      <c r="C3" s="163"/>
      <c r="D3" s="163"/>
      <c r="E3" s="163"/>
      <c r="F3" s="163"/>
      <c r="K3" s="40"/>
      <c r="L3" s="1"/>
    </row>
    <row r="4" spans="1:11" s="142" customFormat="1" ht="15">
      <c r="A4" s="137"/>
      <c r="B4" s="138" t="s">
        <v>55</v>
      </c>
      <c r="C4" s="139"/>
      <c r="D4" s="140"/>
      <c r="E4" s="138"/>
      <c r="F4" s="140"/>
      <c r="G4" s="141"/>
      <c r="H4" s="137"/>
      <c r="I4" s="137"/>
      <c r="J4" s="137"/>
      <c r="K4" s="137"/>
    </row>
    <row r="5" spans="2:4" ht="12.75">
      <c r="B5" s="1"/>
      <c r="C5" s="2"/>
      <c r="D5" s="6"/>
    </row>
    <row r="6" spans="2:11" ht="12.75">
      <c r="B6" s="1"/>
      <c r="C6" s="2"/>
      <c r="D6" s="6"/>
      <c r="J6" s="1"/>
      <c r="K6" s="1"/>
    </row>
    <row r="7" spans="1:9" ht="12.75">
      <c r="A7" s="48"/>
      <c r="B7" s="73" t="s">
        <v>9</v>
      </c>
      <c r="C7" s="66">
        <v>461</v>
      </c>
      <c r="D7" s="84" t="s">
        <v>6</v>
      </c>
      <c r="E7" s="48"/>
      <c r="F7" s="68"/>
      <c r="G7" s="69"/>
      <c r="H7" s="70"/>
      <c r="I7" s="48"/>
    </row>
    <row r="8" spans="1:9" ht="12.75">
      <c r="A8" s="19"/>
      <c r="B8" s="74"/>
      <c r="C8" s="160">
        <f>Podatki!C7</f>
        <v>4.5</v>
      </c>
      <c r="D8" s="84"/>
      <c r="E8" s="90"/>
      <c r="F8" s="67"/>
      <c r="G8" s="19"/>
      <c r="H8" s="19"/>
      <c r="I8" s="88"/>
    </row>
    <row r="9" spans="1:9" ht="12.75">
      <c r="A9" s="19"/>
      <c r="B9" s="74" t="s">
        <v>10</v>
      </c>
      <c r="C9" s="90">
        <v>5</v>
      </c>
      <c r="D9" s="84" t="s">
        <v>6</v>
      </c>
      <c r="E9" s="90"/>
      <c r="F9" s="67"/>
      <c r="G9" s="19"/>
      <c r="H9" s="19"/>
      <c r="I9" s="88"/>
    </row>
    <row r="10" spans="1:9" ht="12.75">
      <c r="A10" s="19"/>
      <c r="B10" s="74"/>
      <c r="C10" s="90"/>
      <c r="D10" s="84"/>
      <c r="E10" s="90"/>
      <c r="F10" s="67"/>
      <c r="G10" s="19"/>
      <c r="H10" s="19"/>
      <c r="I10" s="88"/>
    </row>
    <row r="11" spans="1:7" ht="12.75" customHeight="1">
      <c r="A11" s="109" t="str">
        <f>Podatki!A10</f>
        <v>2.2.1.3.1.1.</v>
      </c>
      <c r="B11" s="173" t="str">
        <f>Podatki!B10</f>
        <v>Zakoličba glavnih točk ureditve novih poljskih poti</v>
      </c>
      <c r="C11" s="173"/>
      <c r="D11" s="173"/>
      <c r="E11" s="38"/>
      <c r="F11" s="40"/>
      <c r="G11" s="14"/>
    </row>
    <row r="12" spans="1:7" ht="12.75">
      <c r="A12" s="109"/>
      <c r="B12" s="110"/>
      <c r="C12" s="110"/>
      <c r="D12" s="110"/>
      <c r="E12" s="38"/>
      <c r="F12" s="40"/>
      <c r="G12" s="14"/>
    </row>
    <row r="13" spans="1:7" ht="12.75">
      <c r="A13" s="109"/>
      <c r="B13" s="62"/>
      <c r="C13" s="60">
        <f>Podatki!C12</f>
        <v>0.1</v>
      </c>
      <c r="D13" s="111"/>
      <c r="E13" s="38"/>
      <c r="F13" s="40"/>
      <c r="G13" s="14"/>
    </row>
    <row r="14" spans="1:7" ht="12.75">
      <c r="A14" s="109"/>
      <c r="B14" s="76" t="s">
        <v>19</v>
      </c>
      <c r="C14" s="112">
        <f>EVEN(C7*C13)</f>
        <v>48</v>
      </c>
      <c r="D14" s="156" t="s">
        <v>26</v>
      </c>
      <c r="E14" s="5"/>
      <c r="F14" s="40"/>
      <c r="G14" s="14"/>
    </row>
    <row r="15" spans="1:7" ht="12.75">
      <c r="A15" s="109"/>
      <c r="B15" s="79" t="s">
        <v>20</v>
      </c>
      <c r="C15" s="60">
        <f>Podatki!C13</f>
        <v>0</v>
      </c>
      <c r="D15" s="86" t="s">
        <v>8</v>
      </c>
      <c r="E15" s="72" t="s">
        <v>13</v>
      </c>
      <c r="F15" s="83">
        <f>C14*C15</f>
        <v>0</v>
      </c>
      <c r="G15" s="14"/>
    </row>
    <row r="16" spans="2:10" ht="12.75">
      <c r="B16" s="62"/>
      <c r="C16" s="63"/>
      <c r="D16" s="85"/>
      <c r="E16" s="63"/>
      <c r="F16" s="61"/>
      <c r="G16" s="82"/>
      <c r="H16" s="30"/>
      <c r="I16" s="40"/>
      <c r="J16" s="40"/>
    </row>
    <row r="17" spans="1:10" ht="96" customHeight="1">
      <c r="A17" s="109" t="str">
        <f>Podatki!A15</f>
        <v>2.2.1.3.1.2.</v>
      </c>
      <c r="B17" s="174" t="str">
        <f>Podatki!B15</f>
        <v>Površinski odkop plodne zemljine (humus) v debelini 30cm z odrivom ob gradbišče za kasnejšo uporabo ob sanaciji brežin in depresij, z nakladanjem viškov materiala na kamion in odvozom zemljine v stalno deponijo na razdalji do 5km, vključno s stroški razgrinjanja materiala na deponiji.</v>
      </c>
      <c r="C17" s="174"/>
      <c r="D17" s="174"/>
      <c r="E17" s="63"/>
      <c r="F17" s="86"/>
      <c r="G17" s="82"/>
      <c r="H17" s="40"/>
      <c r="J17" s="40"/>
    </row>
    <row r="18" spans="3:10" ht="12.75">
      <c r="C18" s="63"/>
      <c r="D18" s="85"/>
      <c r="E18" s="63"/>
      <c r="F18" s="61"/>
      <c r="G18" s="82"/>
      <c r="H18" s="40"/>
      <c r="I18" s="40"/>
      <c r="J18" s="40"/>
    </row>
    <row r="19" spans="2:10" ht="12.75">
      <c r="B19" s="77" t="s">
        <v>11</v>
      </c>
      <c r="C19" s="60">
        <f>Podatki!C17</f>
        <v>0.3</v>
      </c>
      <c r="D19" s="86" t="s">
        <v>6</v>
      </c>
      <c r="E19" s="62"/>
      <c r="F19" s="61"/>
      <c r="G19" s="82"/>
      <c r="H19" s="30"/>
      <c r="I19" s="40"/>
      <c r="J19" s="40"/>
    </row>
    <row r="20" spans="2:10" ht="12.75">
      <c r="B20" s="62"/>
      <c r="C20" s="63"/>
      <c r="D20" s="86"/>
      <c r="E20" s="62"/>
      <c r="F20" s="61"/>
      <c r="G20" s="82"/>
      <c r="H20" s="30"/>
      <c r="I20" s="40"/>
      <c r="J20" s="40"/>
    </row>
    <row r="21" spans="2:10" ht="12.75">
      <c r="B21" s="77" t="s">
        <v>7</v>
      </c>
      <c r="C21" s="62">
        <f>ROUNDUP(C7*C8*C19,0)</f>
        <v>623</v>
      </c>
      <c r="D21" s="86" t="s">
        <v>1</v>
      </c>
      <c r="E21" s="62"/>
      <c r="F21" s="61"/>
      <c r="G21" s="82"/>
      <c r="H21" s="40"/>
      <c r="I21" s="40"/>
      <c r="J21" s="40"/>
    </row>
    <row r="22" spans="2:9" ht="12.75">
      <c r="B22" s="77" t="s">
        <v>12</v>
      </c>
      <c r="C22" s="60">
        <f>Podatki!C20</f>
        <v>0</v>
      </c>
      <c r="D22" s="86" t="s">
        <v>8</v>
      </c>
      <c r="E22" s="71" t="s">
        <v>13</v>
      </c>
      <c r="F22" s="83">
        <f>C22*C21</f>
        <v>0</v>
      </c>
      <c r="G22" s="40"/>
      <c r="H22" s="40"/>
      <c r="I22" s="40"/>
    </row>
    <row r="23" spans="2:10" ht="12.75">
      <c r="B23" s="77"/>
      <c r="C23" s="60"/>
      <c r="D23" s="86"/>
      <c r="E23" s="62"/>
      <c r="F23" s="71"/>
      <c r="G23" s="83"/>
      <c r="H23" s="40"/>
      <c r="I23" s="40"/>
      <c r="J23" s="40"/>
    </row>
    <row r="24" spans="1:10" ht="27.75" customHeight="1">
      <c r="A24" s="109" t="str">
        <f>Podatki!A29</f>
        <v>2.2.1.3.1.3.</v>
      </c>
      <c r="B24" s="173" t="str">
        <f>Podatki!B29</f>
        <v>Fino planiranje (+-3cm) in utrjevanje dna izkopa pod gramoznim nasutjem.</v>
      </c>
      <c r="C24" s="173"/>
      <c r="D24" s="173"/>
      <c r="E24" s="134"/>
      <c r="F24" s="134"/>
      <c r="G24" s="134"/>
      <c r="H24" s="40"/>
      <c r="J24" s="40"/>
    </row>
    <row r="25" spans="1:10" ht="12.75">
      <c r="A25" t="s">
        <v>2</v>
      </c>
      <c r="B25" s="40"/>
      <c r="C25" s="26"/>
      <c r="D25" s="29"/>
      <c r="E25" s="30"/>
      <c r="F25" s="27"/>
      <c r="G25" s="133"/>
      <c r="H25" s="1"/>
      <c r="J25" s="40"/>
    </row>
    <row r="26" spans="2:10" ht="12.75">
      <c r="B26" s="72" t="s">
        <v>7</v>
      </c>
      <c r="C26" s="30">
        <f>ROUNDUP(C8*C7,0)</f>
        <v>2075</v>
      </c>
      <c r="D26" s="87" t="s">
        <v>0</v>
      </c>
      <c r="E26" s="30"/>
      <c r="F26" s="38"/>
      <c r="G26" s="40"/>
      <c r="H26" s="1"/>
      <c r="J26" s="40"/>
    </row>
    <row r="27" spans="1:10" ht="12.75">
      <c r="A27" s="18"/>
      <c r="B27" s="99" t="s">
        <v>15</v>
      </c>
      <c r="C27" s="100">
        <f>Podatki!C32</f>
        <v>0</v>
      </c>
      <c r="D27" s="98" t="s">
        <v>8</v>
      </c>
      <c r="E27" s="72" t="s">
        <v>13</v>
      </c>
      <c r="F27" s="135">
        <f>C26*C27</f>
        <v>0</v>
      </c>
      <c r="G27" s="18"/>
      <c r="J27" s="40"/>
    </row>
    <row r="28" spans="2:10" ht="12.75">
      <c r="B28" s="77"/>
      <c r="C28" s="60"/>
      <c r="D28" s="86"/>
      <c r="E28" s="62"/>
      <c r="F28" s="71"/>
      <c r="G28" s="83"/>
      <c r="H28" s="40"/>
      <c r="I28" s="40"/>
      <c r="J28" s="40"/>
    </row>
    <row r="29" spans="1:10" ht="55.5" customHeight="1">
      <c r="A29" s="109" t="str">
        <f>Podatki!A34</f>
        <v>2.2.1.3.1.4.</v>
      </c>
      <c r="B29" s="175" t="str">
        <f>Podatki!B34</f>
        <v>Dobava in vgrajevanje nasipnega materiala iz gramoza , deb. 35 cm z razgrinjanjem in komprimiranjem don Ev =120 MN/m2 točnost do 1 cm. Granulacije od 0,02 do 100 mm</v>
      </c>
      <c r="C29" s="175"/>
      <c r="D29" s="175"/>
      <c r="E29" s="27"/>
      <c r="F29" s="82"/>
      <c r="G29" s="82"/>
      <c r="H29" s="78"/>
      <c r="I29" s="40"/>
      <c r="J29" s="40"/>
    </row>
    <row r="30" spans="2:10" ht="12.75">
      <c r="B30" s="76"/>
      <c r="C30" s="62"/>
      <c r="D30" s="86"/>
      <c r="E30" s="62"/>
      <c r="F30" s="61"/>
      <c r="G30" s="82"/>
      <c r="H30" s="78"/>
      <c r="I30" s="40"/>
      <c r="J30" s="40"/>
    </row>
    <row r="31" spans="2:10" ht="12.75">
      <c r="B31" s="77" t="s">
        <v>14</v>
      </c>
      <c r="C31" s="60">
        <f>Podatki!C36</f>
        <v>0.35</v>
      </c>
      <c r="D31" s="86" t="s">
        <v>6</v>
      </c>
      <c r="E31" s="62"/>
      <c r="F31" s="61"/>
      <c r="G31" s="82"/>
      <c r="H31" s="78"/>
      <c r="I31" s="40"/>
      <c r="J31" s="40"/>
    </row>
    <row r="32" spans="2:10" ht="12.75">
      <c r="B32" s="77"/>
      <c r="C32" s="62"/>
      <c r="D32" s="86"/>
      <c r="E32" s="62"/>
      <c r="F32" s="61"/>
      <c r="G32" s="82"/>
      <c r="H32" s="40"/>
      <c r="I32" s="40"/>
      <c r="J32" s="40"/>
    </row>
    <row r="33" spans="2:10" ht="12.75">
      <c r="B33" s="77" t="s">
        <v>7</v>
      </c>
      <c r="C33" s="62">
        <f>ROUNDUP(C7*C8*C31,0)</f>
        <v>727</v>
      </c>
      <c r="D33" s="86" t="s">
        <v>1</v>
      </c>
      <c r="E33" s="62"/>
      <c r="F33" s="61"/>
      <c r="G33" s="82"/>
      <c r="H33" s="40"/>
      <c r="I33" s="40"/>
      <c r="J33" s="40"/>
    </row>
    <row r="34" spans="2:9" ht="12.75">
      <c r="B34" s="77" t="s">
        <v>12</v>
      </c>
      <c r="C34" s="60">
        <f>Podatki!C39</f>
        <v>0</v>
      </c>
      <c r="D34" s="86" t="s">
        <v>8</v>
      </c>
      <c r="E34" s="71" t="s">
        <v>13</v>
      </c>
      <c r="F34" s="83">
        <f>C34*C33</f>
        <v>0</v>
      </c>
      <c r="G34" s="40"/>
      <c r="H34" s="40"/>
      <c r="I34" s="40"/>
    </row>
    <row r="35" spans="2:8" ht="12.75">
      <c r="B35" s="72"/>
      <c r="C35" s="30"/>
      <c r="D35" s="87"/>
      <c r="E35" s="30"/>
      <c r="F35" s="38"/>
      <c r="G35" s="40"/>
      <c r="H35" s="76"/>
    </row>
    <row r="36" spans="1:8" ht="12.75">
      <c r="A36" s="18"/>
      <c r="B36" s="99"/>
      <c r="C36" s="100"/>
      <c r="D36" s="98"/>
      <c r="E36" s="72"/>
      <c r="F36" s="135"/>
      <c r="G36" s="18"/>
      <c r="H36" s="76"/>
    </row>
    <row r="37" spans="1:8" s="17" customFormat="1" ht="13.5" customHeight="1">
      <c r="A37"/>
      <c r="B37" s="77"/>
      <c r="C37" s="60"/>
      <c r="D37" s="86"/>
      <c r="E37" s="71"/>
      <c r="F37" s="83"/>
      <c r="G37" s="40"/>
      <c r="H37" s="136"/>
    </row>
    <row r="38" spans="1:8" s="148" customFormat="1" ht="15.75" thickBot="1">
      <c r="A38" s="8"/>
      <c r="B38" s="143" t="s">
        <v>23</v>
      </c>
      <c r="C38" s="144"/>
      <c r="D38" s="145"/>
      <c r="E38" s="146"/>
      <c r="F38" s="147">
        <f>SUM(F14:F37)</f>
        <v>0</v>
      </c>
      <c r="H38" s="149"/>
    </row>
    <row r="39" ht="12.75">
      <c r="I39" s="18"/>
    </row>
    <row r="40" ht="12.75">
      <c r="I40" s="18"/>
    </row>
    <row r="41" ht="12.75">
      <c r="I41" s="18"/>
    </row>
    <row r="42" ht="12.75">
      <c r="I42" s="18"/>
    </row>
    <row r="43" ht="12.75">
      <c r="I43" s="18"/>
    </row>
    <row r="44" ht="12.75">
      <c r="I44" s="18"/>
    </row>
    <row r="45" ht="12.75">
      <c r="I45" s="18"/>
    </row>
    <row r="46" ht="12.75">
      <c r="I46" s="18"/>
    </row>
    <row r="47" ht="12.75">
      <c r="I47" s="18"/>
    </row>
    <row r="48" ht="12.75">
      <c r="I48" s="18"/>
    </row>
    <row r="68" ht="15.75">
      <c r="J68" s="7"/>
    </row>
    <row r="75" ht="12.75">
      <c r="J75" s="18"/>
    </row>
    <row r="76" ht="12.75">
      <c r="J76" s="18"/>
    </row>
    <row r="77" spans="10:11" ht="15.75">
      <c r="J77" s="18"/>
      <c r="K77" s="7"/>
    </row>
    <row r="78" ht="12.75">
      <c r="J78" s="18"/>
    </row>
    <row r="79" ht="12.75">
      <c r="J79" s="18"/>
    </row>
    <row r="80" ht="12.75">
      <c r="J80" s="18"/>
    </row>
    <row r="81" ht="12.75">
      <c r="J81" s="18"/>
    </row>
    <row r="85" ht="12.75">
      <c r="I85" s="18"/>
    </row>
    <row r="86" ht="12.75">
      <c r="I86" s="18"/>
    </row>
    <row r="87" ht="15.75">
      <c r="I87" s="20"/>
    </row>
    <row r="88" ht="12.75">
      <c r="I88" s="18"/>
    </row>
    <row r="89" ht="12.75">
      <c r="I89" s="18"/>
    </row>
    <row r="90" ht="12.75">
      <c r="I90" s="18"/>
    </row>
    <row r="91" ht="12.75">
      <c r="I91" s="18"/>
    </row>
    <row r="92" spans="1:12" s="7" customFormat="1" ht="15.75">
      <c r="A92"/>
      <c r="B92"/>
      <c r="C92" s="4"/>
      <c r="D92" s="5"/>
      <c r="E92"/>
      <c r="F92" s="5"/>
      <c r="G92"/>
      <c r="H92"/>
      <c r="I92"/>
      <c r="J92"/>
      <c r="K92"/>
      <c r="L92"/>
    </row>
    <row r="93" ht="15.75">
      <c r="L93" s="7"/>
    </row>
    <row r="130" ht="12.75">
      <c r="I130" s="17"/>
    </row>
    <row r="131" ht="12.75">
      <c r="I131" s="17"/>
    </row>
    <row r="132" ht="12.75">
      <c r="I132" s="17"/>
    </row>
    <row r="133" ht="12.75">
      <c r="I133" s="17"/>
    </row>
    <row r="134" ht="12.75">
      <c r="I134" s="17"/>
    </row>
    <row r="160" ht="12.75">
      <c r="J160" s="17"/>
    </row>
    <row r="161" ht="12.75">
      <c r="J161" s="17"/>
    </row>
    <row r="162" ht="12.75">
      <c r="J162" s="17"/>
    </row>
    <row r="163" ht="12.75">
      <c r="J163" s="17"/>
    </row>
    <row r="164" ht="12.75">
      <c r="J164" s="17"/>
    </row>
    <row r="179" ht="12.75">
      <c r="K179" s="17"/>
    </row>
    <row r="180" ht="12.75">
      <c r="K180" s="17"/>
    </row>
    <row r="181" ht="12.75">
      <c r="K181" s="17"/>
    </row>
    <row r="182" ht="12.75">
      <c r="K182" s="17"/>
    </row>
    <row r="183" ht="12.75">
      <c r="K183" s="17"/>
    </row>
    <row r="192" ht="12.75">
      <c r="J192" s="17"/>
    </row>
    <row r="193" ht="12.75">
      <c r="J193" s="17"/>
    </row>
    <row r="194" ht="12.75">
      <c r="J194" s="17"/>
    </row>
    <row r="195" ht="12.75">
      <c r="J195" s="17"/>
    </row>
    <row r="196" ht="12.75">
      <c r="J196" s="17"/>
    </row>
  </sheetData>
  <sheetProtection/>
  <mergeCells count="5">
    <mergeCell ref="B11:D11"/>
    <mergeCell ref="B17:D17"/>
    <mergeCell ref="B24:D24"/>
    <mergeCell ref="B29:D29"/>
    <mergeCell ref="A2:F3"/>
  </mergeCells>
  <printOptions/>
  <pageMargins left="1.5748031496062993" right="0.75" top="0.984251968503937" bottom="0.984251968503937" header="0.3937007874015748" footer="0"/>
  <pageSetup horizontalDpi="300" verticalDpi="300" orientation="portrait" paperSize="9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10"/>
  <sheetViews>
    <sheetView zoomScalePageLayoutView="0" workbookViewId="0" topLeftCell="A1">
      <pane ySplit="1" topLeftCell="A20" activePane="bottomLeft" state="frozen"/>
      <selection pane="topLeft" activeCell="H35" sqref="H35"/>
      <selection pane="bottomLeft" activeCell="A2" sqref="A2:F3"/>
    </sheetView>
  </sheetViews>
  <sheetFormatPr defaultColWidth="9.00390625" defaultRowHeight="12.75"/>
  <cols>
    <col min="1" max="1" width="10.875" style="0" customWidth="1"/>
    <col min="2" max="2" width="28.875" style="0" customWidth="1"/>
    <col min="3" max="3" width="7.125" style="4" customWidth="1"/>
    <col min="4" max="4" width="5.25390625" style="5" customWidth="1"/>
    <col min="5" max="5" width="9.375" style="0" customWidth="1"/>
    <col min="6" max="6" width="14.625" style="5" customWidth="1"/>
    <col min="7" max="7" width="13.00390625" style="0" customWidth="1"/>
  </cols>
  <sheetData>
    <row r="1" spans="1:12" s="40" customFormat="1" ht="12.75" customHeight="1">
      <c r="A1"/>
      <c r="B1"/>
      <c r="C1" s="4"/>
      <c r="D1" s="5"/>
      <c r="E1"/>
      <c r="F1" s="5"/>
      <c r="G1"/>
      <c r="H1"/>
      <c r="I1"/>
      <c r="J1"/>
      <c r="K1"/>
      <c r="L1"/>
    </row>
    <row r="2" spans="1:12" s="40" customFormat="1" ht="12.75" customHeight="1">
      <c r="A2" s="163"/>
      <c r="B2" s="163"/>
      <c r="C2" s="163"/>
      <c r="D2" s="163"/>
      <c r="E2" s="163"/>
      <c r="F2" s="163"/>
      <c r="G2"/>
      <c r="H2"/>
      <c r="I2"/>
      <c r="J2"/>
      <c r="K2"/>
      <c r="L2"/>
    </row>
    <row r="3" spans="1:12" s="40" customFormat="1" ht="12.75" customHeight="1">
      <c r="A3" s="163"/>
      <c r="B3" s="163"/>
      <c r="C3" s="163"/>
      <c r="D3" s="163"/>
      <c r="E3" s="163"/>
      <c r="F3" s="163"/>
      <c r="G3"/>
      <c r="H3"/>
      <c r="I3"/>
      <c r="J3"/>
      <c r="K3"/>
      <c r="L3"/>
    </row>
    <row r="4" spans="1:11" s="142" customFormat="1" ht="15">
      <c r="A4" s="150"/>
      <c r="B4" s="138" t="s">
        <v>56</v>
      </c>
      <c r="C4" s="139"/>
      <c r="D4" s="140"/>
      <c r="E4" s="138"/>
      <c r="F4" s="140"/>
      <c r="G4" s="141"/>
      <c r="H4" s="137"/>
      <c r="I4" s="137"/>
      <c r="J4" s="137"/>
      <c r="K4" s="137"/>
    </row>
    <row r="5" spans="1:4" ht="12.75">
      <c r="A5" s="108"/>
      <c r="B5" s="1"/>
      <c r="C5" s="2"/>
      <c r="D5" s="6"/>
    </row>
    <row r="6" spans="1:9" ht="12.75">
      <c r="A6" s="131"/>
      <c r="B6" s="73" t="s">
        <v>28</v>
      </c>
      <c r="C6" s="66">
        <v>345</v>
      </c>
      <c r="D6" s="84" t="s">
        <v>6</v>
      </c>
      <c r="E6" s="48"/>
      <c r="F6" s="68"/>
      <c r="G6" s="69"/>
      <c r="H6" s="70"/>
      <c r="I6" s="48"/>
    </row>
    <row r="7" spans="1:9" ht="12.75">
      <c r="A7" s="131"/>
      <c r="B7" s="73" t="s">
        <v>27</v>
      </c>
      <c r="C7" s="66">
        <v>530</v>
      </c>
      <c r="D7" s="84" t="s">
        <v>6</v>
      </c>
      <c r="E7" s="48"/>
      <c r="F7" s="68"/>
      <c r="G7" s="69"/>
      <c r="H7" s="70"/>
      <c r="I7" s="48"/>
    </row>
    <row r="8" spans="1:9" ht="12.75">
      <c r="A8" s="131"/>
      <c r="B8" s="73" t="s">
        <v>35</v>
      </c>
      <c r="C8" s="66">
        <v>875</v>
      </c>
      <c r="D8" s="84" t="s">
        <v>6</v>
      </c>
      <c r="E8" s="48"/>
      <c r="F8" s="68"/>
      <c r="G8" s="69"/>
      <c r="H8" s="70"/>
      <c r="I8" s="48"/>
    </row>
    <row r="9" spans="1:9" ht="12.75">
      <c r="A9" s="131"/>
      <c r="B9" s="73"/>
      <c r="C9" s="160">
        <f>Podatki!C7</f>
        <v>4.5</v>
      </c>
      <c r="D9" s="84"/>
      <c r="E9" s="48"/>
      <c r="F9" s="68"/>
      <c r="G9" s="69"/>
      <c r="H9" s="70"/>
      <c r="I9" s="48"/>
    </row>
    <row r="10" spans="1:9" ht="12.75">
      <c r="A10" s="80"/>
      <c r="B10" s="74" t="s">
        <v>10</v>
      </c>
      <c r="C10" s="90">
        <v>5</v>
      </c>
      <c r="D10" s="84" t="s">
        <v>6</v>
      </c>
      <c r="E10" s="90"/>
      <c r="F10" s="67"/>
      <c r="G10" s="19"/>
      <c r="H10" s="19"/>
      <c r="I10" s="88"/>
    </row>
    <row r="11" spans="1:9" ht="12.75">
      <c r="A11" s="80"/>
      <c r="B11" s="74"/>
      <c r="C11" s="90"/>
      <c r="D11" s="84"/>
      <c r="E11" s="90"/>
      <c r="F11" s="67"/>
      <c r="G11" s="19"/>
      <c r="H11" s="19"/>
      <c r="I11" s="88"/>
    </row>
    <row r="12" spans="1:7" ht="12.75" customHeight="1">
      <c r="A12" s="109" t="str">
        <f>Podatki!A10</f>
        <v>2.2.1.3.1.1.</v>
      </c>
      <c r="B12" s="173" t="str">
        <f>Podatki!B10</f>
        <v>Zakoličba glavnih točk ureditve novih poljskih poti</v>
      </c>
      <c r="C12" s="173"/>
      <c r="D12" s="173"/>
      <c r="E12" s="38"/>
      <c r="F12" s="40"/>
      <c r="G12" s="14"/>
    </row>
    <row r="13" spans="1:7" ht="12.75">
      <c r="A13" s="109"/>
      <c r="B13" s="110"/>
      <c r="C13" s="110"/>
      <c r="D13" s="110"/>
      <c r="E13" s="38"/>
      <c r="F13" s="40"/>
      <c r="G13" s="14"/>
    </row>
    <row r="14" spans="1:7" ht="12.75">
      <c r="A14" s="109"/>
      <c r="B14" s="62"/>
      <c r="C14" s="60">
        <f>Podatki!C12</f>
        <v>0.1</v>
      </c>
      <c r="D14" s="111"/>
      <c r="E14" s="38"/>
      <c r="F14" s="40"/>
      <c r="G14" s="14"/>
    </row>
    <row r="15" spans="1:7" ht="12.75">
      <c r="A15" s="109"/>
      <c r="B15" s="76" t="s">
        <v>19</v>
      </c>
      <c r="C15" s="112">
        <f>EVEN(C8*C14)</f>
        <v>88</v>
      </c>
      <c r="D15" s="156" t="s">
        <v>26</v>
      </c>
      <c r="E15" s="5"/>
      <c r="F15" s="40"/>
      <c r="G15" s="14"/>
    </row>
    <row r="16" spans="1:7" ht="12.75">
      <c r="A16" s="109"/>
      <c r="B16" s="79" t="s">
        <v>20</v>
      </c>
      <c r="C16" s="60">
        <f>Podatki!C13</f>
        <v>0</v>
      </c>
      <c r="D16" s="86" t="s">
        <v>8</v>
      </c>
      <c r="E16" s="72" t="s">
        <v>13</v>
      </c>
      <c r="F16" s="83">
        <f>C15*C16</f>
        <v>0</v>
      </c>
      <c r="G16" s="14"/>
    </row>
    <row r="17" spans="1:10" ht="12.75">
      <c r="A17" s="108"/>
      <c r="B17" s="62"/>
      <c r="C17" s="63"/>
      <c r="D17" s="85"/>
      <c r="E17" s="63"/>
      <c r="F17" s="61"/>
      <c r="G17" s="82"/>
      <c r="H17" s="30"/>
      <c r="I17" s="40"/>
      <c r="J17" s="40"/>
    </row>
    <row r="18" spans="1:10" ht="90" customHeight="1">
      <c r="A18" s="109" t="str">
        <f>Podatki!A15</f>
        <v>2.2.1.3.1.2.</v>
      </c>
      <c r="B18" s="174" t="str">
        <f>Podatki!B15</f>
        <v>Površinski odkop plodne zemljine (humus) v debelini 30cm z odrivom ob gradbišče za kasnejšo uporabo ob sanaciji brežin in depresij, z nakladanjem viškov materiala na kamion in odvozom zemljine v stalno deponijo na razdalji do 5km, vključno s stroški razgrinjanja materiala na deponiji.</v>
      </c>
      <c r="C18" s="174"/>
      <c r="D18" s="174"/>
      <c r="E18" s="63"/>
      <c r="F18" s="86"/>
      <c r="G18" s="82"/>
      <c r="H18" s="40"/>
      <c r="J18" s="40"/>
    </row>
    <row r="19" spans="1:10" ht="12.75">
      <c r="A19" s="108"/>
      <c r="C19" s="63"/>
      <c r="D19" s="85"/>
      <c r="E19" s="63"/>
      <c r="F19" s="61"/>
      <c r="G19" s="82"/>
      <c r="H19" s="40"/>
      <c r="I19" s="40"/>
      <c r="J19" s="40"/>
    </row>
    <row r="20" spans="1:10" ht="12.75">
      <c r="A20" s="108"/>
      <c r="B20" s="77" t="s">
        <v>11</v>
      </c>
      <c r="C20" s="60">
        <f>Podatki!C17</f>
        <v>0.3</v>
      </c>
      <c r="D20" s="86" t="s">
        <v>6</v>
      </c>
      <c r="E20" s="62"/>
      <c r="F20" s="61"/>
      <c r="G20" s="82"/>
      <c r="H20" s="30"/>
      <c r="I20" s="40"/>
      <c r="J20" s="40"/>
    </row>
    <row r="21" spans="1:10" ht="12.75">
      <c r="A21" s="108"/>
      <c r="B21" s="62"/>
      <c r="C21" s="63"/>
      <c r="D21" s="86"/>
      <c r="E21" s="62"/>
      <c r="F21" s="61"/>
      <c r="G21" s="82"/>
      <c r="H21" s="30"/>
      <c r="I21" s="40"/>
      <c r="J21" s="40"/>
    </row>
    <row r="22" spans="1:10" ht="12.75">
      <c r="A22" s="108"/>
      <c r="B22" s="77" t="s">
        <v>7</v>
      </c>
      <c r="C22" s="62">
        <f>ROUNDUP(C6*C10*C20,0)</f>
        <v>518</v>
      </c>
      <c r="D22" s="86" t="s">
        <v>1</v>
      </c>
      <c r="E22" s="62"/>
      <c r="F22" s="61"/>
      <c r="G22" s="82"/>
      <c r="H22" s="40"/>
      <c r="I22" s="40"/>
      <c r="J22" s="40"/>
    </row>
    <row r="23" spans="1:9" ht="12.75">
      <c r="A23" s="108"/>
      <c r="B23" s="77" t="s">
        <v>12</v>
      </c>
      <c r="C23" s="60">
        <f>Podatki!C20</f>
        <v>0</v>
      </c>
      <c r="D23" s="86" t="s">
        <v>8</v>
      </c>
      <c r="E23" s="71" t="s">
        <v>13</v>
      </c>
      <c r="F23" s="83">
        <f>C23*C22</f>
        <v>0</v>
      </c>
      <c r="G23" s="40"/>
      <c r="H23" s="40"/>
      <c r="I23" s="40"/>
    </row>
    <row r="24" spans="1:9" ht="12.75">
      <c r="A24" s="108"/>
      <c r="B24" s="77"/>
      <c r="C24" s="60"/>
      <c r="D24" s="86"/>
      <c r="E24" s="71"/>
      <c r="F24" s="83"/>
      <c r="G24" s="40"/>
      <c r="H24" s="40"/>
      <c r="I24" s="40"/>
    </row>
    <row r="25" spans="1:9" ht="12.75">
      <c r="A25" s="108"/>
      <c r="B25" s="77"/>
      <c r="C25" s="60"/>
      <c r="D25" s="86"/>
      <c r="E25" s="71"/>
      <c r="F25" s="83"/>
      <c r="G25" s="40"/>
      <c r="H25" s="40"/>
      <c r="I25" s="40"/>
    </row>
    <row r="26" spans="1:9" ht="42.75" customHeight="1">
      <c r="A26" s="109" t="str">
        <f>Podatki!A22</f>
        <v>2.2.1.3.1.8.</v>
      </c>
      <c r="B26" s="174" t="str">
        <f>Podatki!B22</f>
        <v>Izkop gramoza iz obstoječih poti v globini cca. 30 cm (kasnejša ponovna uporaba materiala, pri izgradnji novih poljskih poti)</v>
      </c>
      <c r="C26" s="174"/>
      <c r="D26" s="174"/>
      <c r="E26" s="63"/>
      <c r="F26" s="86"/>
      <c r="G26" s="82"/>
      <c r="H26" s="76"/>
      <c r="I26" s="40"/>
    </row>
    <row r="27" spans="1:9" ht="12.75">
      <c r="A27" s="108"/>
      <c r="C27" s="63"/>
      <c r="D27" s="85"/>
      <c r="E27" s="63"/>
      <c r="F27" s="61"/>
      <c r="G27" s="82"/>
      <c r="H27" s="40"/>
      <c r="I27" s="40"/>
    </row>
    <row r="28" spans="1:9" ht="12.75">
      <c r="A28" s="108"/>
      <c r="B28" s="77" t="s">
        <v>11</v>
      </c>
      <c r="C28" s="60">
        <f>Podatki!C24</f>
        <v>0.3</v>
      </c>
      <c r="D28" s="86" t="s">
        <v>6</v>
      </c>
      <c r="E28" s="62"/>
      <c r="F28" s="61"/>
      <c r="G28" s="82"/>
      <c r="H28" s="30"/>
      <c r="I28" s="40"/>
    </row>
    <row r="29" spans="1:9" ht="12.75">
      <c r="A29" s="108"/>
      <c r="B29" s="62"/>
      <c r="C29" s="63"/>
      <c r="D29" s="86"/>
      <c r="E29" s="62"/>
      <c r="F29" s="61"/>
      <c r="G29" s="82"/>
      <c r="H29" s="30"/>
      <c r="I29" s="40"/>
    </row>
    <row r="30" spans="1:9" ht="12.75">
      <c r="A30" s="108"/>
      <c r="B30" s="77" t="s">
        <v>7</v>
      </c>
      <c r="C30" s="62">
        <f>ROUNDUP(C7*C10*C28,0)</f>
        <v>795</v>
      </c>
      <c r="D30" s="86" t="s">
        <v>1</v>
      </c>
      <c r="E30" s="62"/>
      <c r="F30" s="61"/>
      <c r="G30" s="82"/>
      <c r="H30" s="40"/>
      <c r="I30" s="40"/>
    </row>
    <row r="31" spans="1:9" ht="12.75">
      <c r="A31" s="108"/>
      <c r="B31" s="77" t="s">
        <v>12</v>
      </c>
      <c r="C31" s="60">
        <f>Podatki!C27</f>
        <v>0</v>
      </c>
      <c r="D31" s="86" t="s">
        <v>8</v>
      </c>
      <c r="E31" s="71" t="s">
        <v>13</v>
      </c>
      <c r="F31" s="83">
        <f>C31*C30</f>
        <v>0</v>
      </c>
      <c r="G31" s="40"/>
      <c r="H31" s="40"/>
      <c r="I31" s="40"/>
    </row>
    <row r="32" spans="1:9" ht="12.75">
      <c r="A32" s="108"/>
      <c r="B32" s="77"/>
      <c r="C32" s="60"/>
      <c r="D32" s="86"/>
      <c r="E32" s="71"/>
      <c r="F32" s="83"/>
      <c r="G32" s="40"/>
      <c r="H32" s="40"/>
      <c r="I32" s="40"/>
    </row>
    <row r="33" spans="1:10" ht="26.25" customHeight="1">
      <c r="A33" s="109" t="str">
        <f>Podatki!A29</f>
        <v>2.2.1.3.1.3.</v>
      </c>
      <c r="B33" s="173" t="str">
        <f>Podatki!B29</f>
        <v>Fino planiranje (+-3cm) in utrjevanje dna izkopa pod gramoznim nasutjem.</v>
      </c>
      <c r="C33" s="173"/>
      <c r="D33" s="173"/>
      <c r="E33" s="134"/>
      <c r="F33" s="134"/>
      <c r="G33" s="134"/>
      <c r="H33" s="40"/>
      <c r="J33" s="40"/>
    </row>
    <row r="34" spans="1:10" ht="12.75">
      <c r="A34" s="108" t="s">
        <v>2</v>
      </c>
      <c r="B34" s="40"/>
      <c r="C34" s="26"/>
      <c r="D34" s="29"/>
      <c r="E34" s="30"/>
      <c r="F34" s="27"/>
      <c r="G34" s="133"/>
      <c r="H34" s="1"/>
      <c r="J34" s="40"/>
    </row>
    <row r="35" spans="1:10" ht="12.75">
      <c r="A35" s="108"/>
      <c r="B35" s="72" t="s">
        <v>7</v>
      </c>
      <c r="C35" s="30">
        <f>ROUNDUP(C10*C8,0)</f>
        <v>4375</v>
      </c>
      <c r="D35" s="87" t="s">
        <v>0</v>
      </c>
      <c r="E35" s="30"/>
      <c r="F35" s="38"/>
      <c r="G35" s="40"/>
      <c r="H35" s="1"/>
      <c r="J35" s="40"/>
    </row>
    <row r="36" spans="1:10" ht="12.75">
      <c r="A36" s="132"/>
      <c r="B36" s="99" t="s">
        <v>15</v>
      </c>
      <c r="C36" s="100">
        <f>Podatki!C32</f>
        <v>0</v>
      </c>
      <c r="D36" s="98" t="s">
        <v>8</v>
      </c>
      <c r="E36" s="72" t="s">
        <v>13</v>
      </c>
      <c r="F36" s="135">
        <f>C35*C36</f>
        <v>0</v>
      </c>
      <c r="G36" s="18"/>
      <c r="J36" s="40"/>
    </row>
    <row r="37" spans="1:10" ht="12.75">
      <c r="A37" s="108"/>
      <c r="B37" s="77"/>
      <c r="C37" s="60"/>
      <c r="D37" s="86"/>
      <c r="E37" s="62"/>
      <c r="F37" s="71"/>
      <c r="G37" s="83"/>
      <c r="H37" s="40"/>
      <c r="I37" s="40"/>
      <c r="J37" s="40"/>
    </row>
    <row r="38" spans="1:10" ht="55.5" customHeight="1">
      <c r="A38" s="109" t="str">
        <f>Podatki!A34</f>
        <v>2.2.1.3.1.4.</v>
      </c>
      <c r="B38" s="175" t="str">
        <f>Podatki!B34</f>
        <v>Dobava in vgrajevanje nasipnega materiala iz gramoza , deb. 35 cm z razgrinjanjem in komprimiranjem don Ev =120 MN/m2 točnost do 1 cm. Granulacije od 0,02 do 100 mm</v>
      </c>
      <c r="C38" s="175"/>
      <c r="D38" s="175"/>
      <c r="E38" s="27"/>
      <c r="F38" s="82"/>
      <c r="G38" s="82"/>
      <c r="H38" s="78"/>
      <c r="I38" s="40"/>
      <c r="J38" s="40"/>
    </row>
    <row r="39" spans="1:10" ht="12.75">
      <c r="A39" s="108"/>
      <c r="B39" s="76"/>
      <c r="C39" s="62"/>
      <c r="D39" s="86"/>
      <c r="E39" s="62"/>
      <c r="F39" s="61"/>
      <c r="G39" s="82"/>
      <c r="H39" s="78"/>
      <c r="I39" s="40"/>
      <c r="J39" s="40"/>
    </row>
    <row r="40" spans="1:10" ht="12.75">
      <c r="A40" s="108"/>
      <c r="B40" s="77" t="s">
        <v>14</v>
      </c>
      <c r="C40" s="60">
        <f>Podatki!C36</f>
        <v>0.35</v>
      </c>
      <c r="D40" s="86" t="s">
        <v>6</v>
      </c>
      <c r="E40" s="62"/>
      <c r="F40" s="61"/>
      <c r="G40" s="82"/>
      <c r="H40" s="78"/>
      <c r="I40" s="40"/>
      <c r="J40" s="40"/>
    </row>
    <row r="41" spans="1:10" ht="12.75">
      <c r="A41" s="108"/>
      <c r="B41" s="77"/>
      <c r="C41" s="62"/>
      <c r="D41" s="86"/>
      <c r="E41" s="62"/>
      <c r="F41" s="61"/>
      <c r="G41" s="82"/>
      <c r="H41" s="40"/>
      <c r="I41" s="40"/>
      <c r="J41" s="40"/>
    </row>
    <row r="42" spans="1:10" ht="12.75">
      <c r="A42" s="108"/>
      <c r="B42" s="77" t="s">
        <v>7</v>
      </c>
      <c r="C42" s="62">
        <f>ROUNDUP(C10*C8*C40,0)</f>
        <v>1532</v>
      </c>
      <c r="D42" s="86" t="s">
        <v>1</v>
      </c>
      <c r="E42" s="62"/>
      <c r="F42" s="61"/>
      <c r="G42" s="82"/>
      <c r="H42" s="40"/>
      <c r="I42" s="40"/>
      <c r="J42" s="40"/>
    </row>
    <row r="43" spans="1:9" ht="12.75">
      <c r="A43" s="108"/>
      <c r="B43" s="77" t="s">
        <v>12</v>
      </c>
      <c r="C43" s="60">
        <f>Podatki!C39</f>
        <v>0</v>
      </c>
      <c r="D43" s="86" t="s">
        <v>8</v>
      </c>
      <c r="E43" s="71" t="s">
        <v>13</v>
      </c>
      <c r="F43" s="83">
        <f>C43*C42</f>
        <v>0</v>
      </c>
      <c r="G43" s="76"/>
      <c r="H43" s="40"/>
      <c r="I43" s="40"/>
    </row>
    <row r="44" spans="1:8" ht="12.75">
      <c r="A44" s="106"/>
      <c r="B44" s="77"/>
      <c r="C44" s="60"/>
      <c r="D44" s="86"/>
      <c r="E44" s="99"/>
      <c r="F44" s="103"/>
      <c r="G44" s="76"/>
      <c r="H44" s="76"/>
    </row>
    <row r="45" spans="1:8" ht="17.25" customHeight="1" thickBot="1">
      <c r="A45" s="8"/>
      <c r="B45" s="143" t="s">
        <v>23</v>
      </c>
      <c r="C45" s="144"/>
      <c r="D45" s="145"/>
      <c r="E45" s="146"/>
      <c r="F45" s="147">
        <f>SUM(F11:F44)</f>
        <v>0</v>
      </c>
      <c r="G45" s="148"/>
      <c r="H45" s="149"/>
    </row>
    <row r="46" spans="1:8" s="17" customFormat="1" ht="13.5" customHeight="1">
      <c r="A46"/>
      <c r="B46"/>
      <c r="C46" s="4"/>
      <c r="D46" s="5"/>
      <c r="E46"/>
      <c r="F46" s="5"/>
      <c r="G46"/>
      <c r="H46"/>
    </row>
    <row r="47" spans="1:8" s="17" customFormat="1" ht="13.5" customHeight="1">
      <c r="A47"/>
      <c r="B47"/>
      <c r="C47" s="4"/>
      <c r="D47" s="5"/>
      <c r="E47"/>
      <c r="F47" s="5"/>
      <c r="G47"/>
      <c r="H47"/>
    </row>
    <row r="48" spans="1:8" s="17" customFormat="1" ht="13.5" customHeight="1">
      <c r="A48"/>
      <c r="B48"/>
      <c r="C48" s="4"/>
      <c r="D48" s="5"/>
      <c r="E48"/>
      <c r="F48" s="5"/>
      <c r="G48"/>
      <c r="H48"/>
    </row>
    <row r="49" spans="1:8" s="17" customFormat="1" ht="13.5" customHeight="1">
      <c r="A49"/>
      <c r="B49"/>
      <c r="C49" s="4"/>
      <c r="D49" s="5"/>
      <c r="E49"/>
      <c r="F49" s="5"/>
      <c r="G49"/>
      <c r="H49"/>
    </row>
    <row r="50" ht="12.75">
      <c r="I50" s="18"/>
    </row>
    <row r="51" ht="12.75">
      <c r="I51" s="18"/>
    </row>
    <row r="52" spans="1:8" s="148" customFormat="1" ht="14.25">
      <c r="A52"/>
      <c r="B52"/>
      <c r="C52" s="4"/>
      <c r="D52" s="5"/>
      <c r="E52"/>
      <c r="F52" s="5"/>
      <c r="G52"/>
      <c r="H52"/>
    </row>
    <row r="53" ht="12.75">
      <c r="I53" s="18"/>
    </row>
    <row r="54" ht="12.75">
      <c r="I54" s="158"/>
    </row>
    <row r="55" ht="12.75">
      <c r="I55" s="18"/>
    </row>
    <row r="56" ht="12.75">
      <c r="I56" s="18"/>
    </row>
    <row r="57" ht="12.75">
      <c r="I57" s="18"/>
    </row>
    <row r="58" ht="12.75">
      <c r="I58" s="18"/>
    </row>
    <row r="59" ht="12.75">
      <c r="I59" s="18"/>
    </row>
    <row r="60" ht="12.75">
      <c r="I60" s="18"/>
    </row>
    <row r="61" ht="12.75">
      <c r="I61" s="18"/>
    </row>
    <row r="62" ht="12.75">
      <c r="I62" s="18"/>
    </row>
    <row r="77" ht="12.75">
      <c r="I77" s="17"/>
    </row>
    <row r="82" ht="15.75">
      <c r="J82" s="7"/>
    </row>
    <row r="89" ht="12.75">
      <c r="J89" s="18"/>
    </row>
    <row r="90" ht="12.75">
      <c r="J90" s="18"/>
    </row>
    <row r="91" spans="10:11" ht="15.75">
      <c r="J91" s="18"/>
      <c r="K91" s="7"/>
    </row>
    <row r="92" ht="12.75">
      <c r="J92" s="18"/>
    </row>
    <row r="93" ht="12.75">
      <c r="J93" s="18"/>
    </row>
    <row r="94" ht="12.75">
      <c r="J94" s="18"/>
    </row>
    <row r="95" ht="12.75">
      <c r="J95" s="18"/>
    </row>
    <row r="99" ht="12.75">
      <c r="I99" s="18"/>
    </row>
    <row r="100" ht="12.75">
      <c r="I100" s="18"/>
    </row>
    <row r="101" ht="15.75">
      <c r="I101" s="20"/>
    </row>
    <row r="102" ht="12.75">
      <c r="I102" s="18"/>
    </row>
    <row r="103" ht="12.75">
      <c r="I103" s="18"/>
    </row>
    <row r="104" ht="12.75">
      <c r="I104" s="18"/>
    </row>
    <row r="105" ht="12.75">
      <c r="I105" s="18"/>
    </row>
    <row r="106" spans="1:12" s="7" customFormat="1" ht="15.75">
      <c r="A106"/>
      <c r="B106"/>
      <c r="C106" s="4"/>
      <c r="D106" s="5"/>
      <c r="E106"/>
      <c r="F106" s="5"/>
      <c r="G106"/>
      <c r="H106"/>
      <c r="I106"/>
      <c r="J106"/>
      <c r="K106"/>
      <c r="L106"/>
    </row>
    <row r="107" ht="15.75">
      <c r="L107" s="7"/>
    </row>
    <row r="144" ht="12.75">
      <c r="I144" s="17"/>
    </row>
    <row r="145" ht="12.75">
      <c r="I145" s="17"/>
    </row>
    <row r="146" ht="12.75">
      <c r="I146" s="17"/>
    </row>
    <row r="147" ht="12.75">
      <c r="I147" s="17"/>
    </row>
    <row r="148" ht="12.75">
      <c r="I148" s="17"/>
    </row>
    <row r="174" ht="12.75">
      <c r="J174" s="17"/>
    </row>
    <row r="175" ht="12.75">
      <c r="J175" s="17"/>
    </row>
    <row r="176" ht="12.75">
      <c r="J176" s="17"/>
    </row>
    <row r="177" ht="12.75">
      <c r="J177" s="17"/>
    </row>
    <row r="178" ht="12.75">
      <c r="J178" s="17"/>
    </row>
    <row r="193" ht="12.75">
      <c r="K193" s="17"/>
    </row>
    <row r="194" ht="12.75">
      <c r="K194" s="17"/>
    </row>
    <row r="195" ht="12.75">
      <c r="K195" s="17"/>
    </row>
    <row r="196" ht="12.75">
      <c r="K196" s="17"/>
    </row>
    <row r="197" ht="12.75">
      <c r="K197" s="17"/>
    </row>
    <row r="206" ht="12.75">
      <c r="J206" s="17"/>
    </row>
    <row r="207" ht="12.75">
      <c r="J207" s="17"/>
    </row>
    <row r="208" ht="12.75">
      <c r="J208" s="17"/>
    </row>
    <row r="209" ht="12.75">
      <c r="J209" s="17"/>
    </row>
    <row r="210" ht="12.75">
      <c r="J210" s="17"/>
    </row>
  </sheetData>
  <sheetProtection/>
  <mergeCells count="6">
    <mergeCell ref="B12:D12"/>
    <mergeCell ref="B18:D18"/>
    <mergeCell ref="B33:D33"/>
    <mergeCell ref="B38:D38"/>
    <mergeCell ref="B26:D26"/>
    <mergeCell ref="A2:F3"/>
  </mergeCells>
  <printOptions/>
  <pageMargins left="1.5748031496062993" right="0.75" top="0.984251968503937" bottom="0.984251968503937" header="0.3937007874015748" footer="0"/>
  <pageSetup horizontalDpi="300" verticalDpi="300"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blink blink</dc:creator>
  <cp:keywords/>
  <dc:description/>
  <cp:lastModifiedBy>Teodora Makoter</cp:lastModifiedBy>
  <cp:lastPrinted>2017-02-21T09:06:11Z</cp:lastPrinted>
  <dcterms:created xsi:type="dcterms:W3CDTF">1998-02-28T07:09:49Z</dcterms:created>
  <dcterms:modified xsi:type="dcterms:W3CDTF">2018-01-24T14:14:27Z</dcterms:modified>
  <cp:category/>
  <cp:version/>
  <cp:contentType/>
  <cp:contentStatus/>
</cp:coreProperties>
</file>