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o\Desktop\0- POPISI - GOI\"/>
    </mc:Choice>
  </mc:AlternateContent>
  <xr:revisionPtr revIDLastSave="0" documentId="13_ncr:1_{5DEBB364-78C2-4B1A-A6FD-C31D2028C0E6}" xr6:coauthVersionLast="47" xr6:coauthVersionMax="47" xr10:uidLastSave="{00000000-0000-0000-0000-000000000000}"/>
  <bookViews>
    <workbookView xWindow="18300" yWindow="1830" windowWidth="18105" windowHeight="16350" xr2:uid="{1A22E32F-A327-447C-919E-AFEED5201073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8" i="1"/>
  <c r="C20" i="1"/>
  <c r="C22" i="1"/>
  <c r="C21" i="1"/>
  <c r="C19" i="1"/>
  <c r="C17" i="1" l="1"/>
  <c r="C23" i="1" l="1"/>
  <c r="C25" i="1" l="1"/>
  <c r="C29" i="1" l="1"/>
  <c r="C31" i="1" s="1"/>
  <c r="C33" i="1" s="1"/>
  <c r="C35" i="1" s="1"/>
</calcChain>
</file>

<file path=xl/sharedStrings.xml><?xml version="1.0" encoding="utf-8"?>
<sst xmlns="http://schemas.openxmlformats.org/spreadsheetml/2006/main" count="24" uniqueCount="24">
  <si>
    <t>Investitor</t>
  </si>
  <si>
    <t>Mestna občina Ljubljana</t>
  </si>
  <si>
    <t>Mestni trg 1, 1000 Ljubljana</t>
  </si>
  <si>
    <r>
      <t xml:space="preserve">Objekt: </t>
    </r>
    <r>
      <rPr>
        <b/>
        <sz val="11"/>
        <rFont val="Arial"/>
        <family val="2"/>
        <charset val="238"/>
      </rPr>
      <t>Dozidava učnih delavnic - Center Janeza Levca</t>
    </r>
  </si>
  <si>
    <t xml:space="preserve">Projektant:     </t>
  </si>
  <si>
    <t>SAMOATELJE d.o.o.
Cankarjeva 7, 1000 Ljubljana</t>
  </si>
  <si>
    <t>POPISI</t>
  </si>
  <si>
    <t>CENA (EUR)</t>
  </si>
  <si>
    <t>1 - POPIS GRADBENO OBRTNIŠKIH DEL</t>
  </si>
  <si>
    <t>2.2 - POPIS ZUNANJA UREDITEV</t>
  </si>
  <si>
    <t>2.2 - POPIS ZUNANJA KANALIZACIJA</t>
  </si>
  <si>
    <t>2.2 - POPIS PRIKLJUČEK VODOVOD</t>
  </si>
  <si>
    <t>3 - POPIS ELEKTRO INŠTALACIJE</t>
  </si>
  <si>
    <t>4 - POPIS STROJNE INŠTALACIJE</t>
  </si>
  <si>
    <t>4.2 - POPIS PRIKLJUČEK PLIN</t>
  </si>
  <si>
    <t>5 - TEHNOLOGIJA PEKARNE</t>
  </si>
  <si>
    <t>POPISI SKUPAJ:</t>
  </si>
  <si>
    <t>NEPREDVIDENA DELA (5%):</t>
  </si>
  <si>
    <t>vsa dela skupaj brez DDV:</t>
  </si>
  <si>
    <t>DDV (22%):</t>
  </si>
  <si>
    <t>VSA DELA SKUPAJ Z DDV:</t>
  </si>
  <si>
    <r>
      <rPr>
        <sz val="11"/>
        <color theme="1"/>
        <rFont val="Arial"/>
        <family val="2"/>
        <charset val="238"/>
      </rPr>
      <t xml:space="preserve">vsebina: </t>
    </r>
    <r>
      <rPr>
        <b/>
        <sz val="12"/>
        <color theme="1"/>
        <rFont val="Arial"/>
        <family val="2"/>
        <charset val="238"/>
      </rPr>
      <t>REKAPITULACIJA -  Dozidava učnih delavnic - Center Janeza Levca</t>
    </r>
  </si>
  <si>
    <r>
      <t xml:space="preserve">Datum: </t>
    </r>
    <r>
      <rPr>
        <b/>
        <sz val="11"/>
        <rFont val="Arial"/>
        <family val="2"/>
        <charset val="238"/>
      </rPr>
      <t>Ljubljana, 2024</t>
    </r>
  </si>
  <si>
    <t xml:space="preserve">PID DOKUMENTACIJA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</si>
</sst>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 Nova Cond"/>
      <family val="2"/>
      <charset val="238"/>
    </font>
    <font>
      <b/>
      <sz val="11"/>
      <color rgb="FF000000"/>
      <name val="Arial Nova Cond"/>
      <family val="2"/>
    </font>
    <font>
      <b/>
      <sz val="12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>
      <alignment horizontal="justify" vertical="top" wrapText="1"/>
    </xf>
    <xf numFmtId="0" fontId="12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/>
    <xf numFmtId="164" fontId="2" fillId="0" borderId="0" xfId="1" applyNumberFormat="1" applyFont="1"/>
    <xf numFmtId="4" fontId="4" fillId="0" borderId="0" xfId="2" applyNumberFormat="1" applyFont="1" applyAlignment="1">
      <alignment vertical="top" wrapText="1"/>
    </xf>
    <xf numFmtId="4" fontId="5" fillId="0" borderId="0" xfId="2" applyNumberFormat="1" applyFont="1" applyAlignment="1">
      <alignment vertical="top" wrapText="1"/>
    </xf>
    <xf numFmtId="4" fontId="6" fillId="0" borderId="0" xfId="1" applyNumberFormat="1" applyFont="1" applyAlignment="1">
      <alignment vertical="top" wrapText="1"/>
    </xf>
    <xf numFmtId="4" fontId="7" fillId="0" borderId="0" xfId="1" applyNumberFormat="1" applyFont="1" applyAlignment="1">
      <alignment vertical="top" wrapText="1"/>
    </xf>
    <xf numFmtId="0" fontId="8" fillId="0" borderId="0" xfId="1" applyFont="1" applyAlignment="1">
      <alignment horizontal="left" vertical="center"/>
    </xf>
    <xf numFmtId="164" fontId="9" fillId="0" borderId="0" xfId="1" applyNumberFormat="1" applyFont="1" applyAlignment="1">
      <alignment horizontal="left"/>
    </xf>
    <xf numFmtId="0" fontId="10" fillId="0" borderId="0" xfId="1" applyFont="1" applyAlignment="1">
      <alignment horizontal="left" vertical="center"/>
    </xf>
    <xf numFmtId="164" fontId="10" fillId="0" borderId="0" xfId="1" applyNumberFormat="1" applyFont="1" applyAlignment="1">
      <alignment horizontal="center" vertical="center"/>
    </xf>
    <xf numFmtId="0" fontId="11" fillId="0" borderId="0" xfId="1" applyFont="1"/>
    <xf numFmtId="0" fontId="2" fillId="0" borderId="1" xfId="1" applyFont="1" applyBorder="1"/>
    <xf numFmtId="164" fontId="2" fillId="0" borderId="1" xfId="1" applyNumberFormat="1" applyFont="1" applyBorder="1"/>
    <xf numFmtId="0" fontId="13" fillId="0" borderId="2" xfId="3" applyFont="1" applyBorder="1" applyAlignment="1" applyProtection="1">
      <alignment vertical="center"/>
    </xf>
    <xf numFmtId="164" fontId="2" fillId="0" borderId="2" xfId="1" applyNumberFormat="1" applyFont="1" applyBorder="1"/>
    <xf numFmtId="4" fontId="5" fillId="0" borderId="0" xfId="2" applyNumberFormat="1" applyFont="1" applyAlignment="1">
      <alignment vertical="center" wrapText="1"/>
    </xf>
    <xf numFmtId="164" fontId="14" fillId="0" borderId="0" xfId="2" applyNumberFormat="1" applyFont="1" applyAlignment="1">
      <alignment horizontal="right" vertical="top" wrapText="1"/>
    </xf>
    <xf numFmtId="0" fontId="13" fillId="0" borderId="0" xfId="3" applyFont="1" applyBorder="1" applyAlignment="1" applyProtection="1">
      <alignment vertical="center"/>
    </xf>
    <xf numFmtId="0" fontId="10" fillId="0" borderId="1" xfId="1" applyFont="1" applyBorder="1"/>
    <xf numFmtId="164" fontId="10" fillId="0" borderId="1" xfId="1" applyNumberFormat="1" applyFont="1" applyBorder="1"/>
    <xf numFmtId="0" fontId="10" fillId="0" borderId="3" xfId="1" applyFont="1" applyBorder="1"/>
    <xf numFmtId="164" fontId="10" fillId="0" borderId="3" xfId="1" applyNumberFormat="1" applyFont="1" applyBorder="1"/>
    <xf numFmtId="0" fontId="10" fillId="0" borderId="0" xfId="1" applyFont="1" applyAlignment="1">
      <alignment vertical="top" wrapText="1"/>
    </xf>
    <xf numFmtId="164" fontId="10" fillId="0" borderId="0" xfId="1" applyNumberFormat="1" applyFont="1" applyAlignment="1">
      <alignment vertical="top"/>
    </xf>
    <xf numFmtId="4" fontId="4" fillId="0" borderId="0" xfId="2" applyNumberFormat="1" applyFont="1" applyAlignment="1">
      <alignment horizontal="left" vertical="top" wrapText="1"/>
    </xf>
  </cellXfs>
  <cellStyles count="4">
    <cellStyle name="Hiperpovezava" xfId="3" builtinId="8"/>
    <cellStyle name="Navadno" xfId="0" builtinId="0"/>
    <cellStyle name="Navadno 3" xfId="2" xr:uid="{8C02763F-6D2E-4BC5-84C1-F648C1980846}"/>
    <cellStyle name="Navadno 8" xfId="1" xr:uid="{A3A02F77-A774-4D9A-A010-944B19E798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mo\Desktop\0-%20POPISI%20-%20GOI\1%20-%20POPIS%20G.O.%20DEL.xls" TargetMode="External"/><Relationship Id="rId1" Type="http://schemas.openxmlformats.org/officeDocument/2006/relationships/externalLinkPath" Target="1%20-%20POPIS%20G.O.%20DEL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ROJEKTI\PROJEKTNA%20DOKUMENTACIJA\2024\SA\002_LEVEC\1-DELO\3-PZI\5-%20ODDAJA%20-%20(pdf)\8-CELOTNA%20DOKUMENTACIJA%20&#8211;%20SEPTEMBER\0-%20POPISI%20-%20GOI\2.2%20-%20POPIS%20ZU..xlsx" TargetMode="External"/><Relationship Id="rId1" Type="http://schemas.openxmlformats.org/officeDocument/2006/relationships/externalLinkPath" Target="2.2%20-%20POPIS%20ZU.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mo\Desktop\0-%20POPISI%20-%20GOI\2.2%20-%20POPIS%20KA..xlsx" TargetMode="External"/><Relationship Id="rId1" Type="http://schemas.openxmlformats.org/officeDocument/2006/relationships/externalLinkPath" Target="2.2%20-%20POPIS%20KA.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ROJEKTI\PROJEKTNA%20DOKUMENTACIJA\2024\SA\002_LEVEC\1-DELO\3-PZI\5-%20ODDAJA%20-%20(pdf)\8-CELOTNA%20DOKUMENTACIJA%20&#8211;%20SEPTEMBER\0-%20POPISI%20-%20GOI\2.3%20-%20%20POPIS%20PR.%20VO..xlsx" TargetMode="External"/><Relationship Id="rId1" Type="http://schemas.openxmlformats.org/officeDocument/2006/relationships/externalLinkPath" Target="2.3%20-%20%20POPIS%20PR.%20VO.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ROJEKTI\PROJEKTNA%20DOKUMENTACIJA\2024\SA\002_LEVEC\1-DELO\3-PZI\5-%20ODDAJA%20-%20(pdf)\8-CELOTNA%20DOKUMENTACIJA%20&#8211;%20SEPTEMBER\0-%20POPISI%20-%20GOI\3.%20POPIS%20ELEKTRO%20IN..xls" TargetMode="External"/><Relationship Id="rId1" Type="http://schemas.openxmlformats.org/officeDocument/2006/relationships/externalLinkPath" Target="3.%20POPIS%20ELEKTRO%20IN.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ROJEKTI\PROJEKTNA%20DOKUMENTACIJA\2024\SA\002_LEVEC\1-DELO\3-PZI\5-%20ODDAJA%20-%20(pdf)\8-CELOTNA%20DOKUMENTACIJA%20&#8211;%20SEPTEMBER\0-%20POPISI%20-%20GOI\4.1%20POPIS%20STROJNE%20IN..xlsx" TargetMode="External"/><Relationship Id="rId1" Type="http://schemas.openxmlformats.org/officeDocument/2006/relationships/externalLinkPath" Target="4.1%20POPIS%20STROJNE%20IN.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ROJEKTI\PROJEKTNA%20DOKUMENTACIJA\2024\SA\002_LEVEC\1-DELO\3-PZI\5-%20ODDAJA%20-%20(pdf)\8-CELOTNA%20DOKUMENTACIJA%20&#8211;%20SEPTEMBER\0-%20POPISI%20-%20GOI\4.2%20POPIS%20PRIK.%20PLIN.xls" TargetMode="External"/><Relationship Id="rId1" Type="http://schemas.openxmlformats.org/officeDocument/2006/relationships/externalLinkPath" Target="4.2%20POPIS%20PRIK.%20PLIN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ROJEKTI\PROJEKTNA%20DOKUMENTACIJA\2024\SA\002_LEVEC\1-DELO\3-PZI\5-%20ODDAJA%20-%20(pdf)\8-CELOTNA%20DOKUMENTACIJA%20&#8211;%20SEPTEMBER\0-%20POPISI%20-%20GOI\5.%20POPIS%20TEHN.%20PEKARNE.xlsx" TargetMode="External"/><Relationship Id="rId1" Type="http://schemas.openxmlformats.org/officeDocument/2006/relationships/externalLinkPath" Target="5.%20POPIS%20TEHN.%20PEKAR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AVNA REKAPITULACIJA"/>
      <sheetName val="REKAPITULACIJA GO"/>
      <sheetName val="OPOMBE"/>
      <sheetName val="PRIPR.DELA"/>
      <sheetName val="RUŠITVENA"/>
      <sheetName val="ZEMELJSKA "/>
      <sheetName val="BETONSKA "/>
      <sheetName val="ZIDARSKA "/>
      <sheetName val="TESARSKA "/>
      <sheetName val="FASADA"/>
      <sheetName val="KROVSKA"/>
      <sheetName val="KLJUČAVNIČARSKA"/>
      <sheetName val="OKNA, VRATA"/>
      <sheetName val="MIZARSKA DELA"/>
      <sheetName val="MONTAŽNA DELA"/>
      <sheetName val="SLIKOPLESKARSKA "/>
      <sheetName val="KERAMIKA "/>
      <sheetName val="teraco"/>
      <sheetName val="FINALNI TLAKI"/>
      <sheetName val="OPREMA"/>
    </sheetNames>
    <sheetDataSet>
      <sheetData sheetId="0">
        <row r="23">
          <cell r="H2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. REK. ZUNANJA UREDITEV"/>
      <sheetName val="1.PREDDELA "/>
      <sheetName val="2.ZEMELJSKA DELA"/>
      <sheetName val="3.ZGORNJI USTROJ"/>
      <sheetName val="4.ROBNI ELEMENTI - ROBNIKI, OBR"/>
      <sheetName val="5.NAPRAVE ZA ODVODNJAVANJE"/>
      <sheetName val="6.PROMETNA SIGNALIZACIJA"/>
      <sheetName val="7.AB KONSTRUKCIJA KLANCIČA"/>
      <sheetName val="List1"/>
    </sheetNames>
    <sheetDataSet>
      <sheetData sheetId="0">
        <row r="20">
          <cell r="E2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. REK. INTERNA KANALIZACIJA"/>
      <sheetName val="1.INTERNA KANALIZACIJA"/>
      <sheetName val="List1"/>
    </sheetNames>
    <sheetDataSet>
      <sheetData sheetId="0">
        <row r="13">
          <cell r="C13">
            <v>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. PRIKLJUČEK VODOVODA"/>
      <sheetName val="1.ZEMELJSKA DELA "/>
      <sheetName val="1.MONTAŽNA DELA"/>
      <sheetName val="3.VODOVODNI MATERIAL"/>
      <sheetName val="List1"/>
    </sheetNames>
    <sheetDataSet>
      <sheetData sheetId="0">
        <row r="16">
          <cell r="E16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I-popis"/>
    </sheetNames>
    <sheetDataSet>
      <sheetData sheetId="0">
        <row r="1020">
          <cell r="G1020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ASLOVNA STRAN"/>
      <sheetName val="Opombe"/>
      <sheetName val="SKUPNA REKAPITULACIJA"/>
      <sheetName val="1. OGREVANJE"/>
      <sheetName val="2. PREZRAČEVANJE"/>
      <sheetName val="3. VODOVOD IN KANALIZACIJA"/>
      <sheetName val="4. PLIN"/>
      <sheetName val="5. SPLOŠNO"/>
    </sheetNames>
    <sheetDataSet>
      <sheetData sheetId="0">
        <row r="16">
          <cell r="I1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IJA PLINOVOD"/>
      <sheetName val="GRADBENA DELA"/>
      <sheetName val="STROJNA DELA"/>
    </sheetNames>
    <sheetDataSet>
      <sheetData sheetId="0">
        <row r="6">
          <cell r="C6">
            <v>0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PEC. OPREME PEKARNE 7.6.23"/>
    </sheetNames>
    <sheetDataSet>
      <sheetData sheetId="0">
        <row r="1138">
          <cell r="F113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FB91C-D087-4180-BEA5-CAB490F4A24C}">
  <dimension ref="A1:C36"/>
  <sheetViews>
    <sheetView tabSelected="1" view="pageLayout" zoomScaleNormal="100" workbookViewId="0">
      <selection activeCell="C17" sqref="C17"/>
    </sheetView>
  </sheetViews>
  <sheetFormatPr defaultRowHeight="15" x14ac:dyDescent="0.25"/>
  <cols>
    <col min="1" max="1" width="3.140625" customWidth="1"/>
    <col min="2" max="2" width="46.28515625" customWidth="1"/>
    <col min="3" max="3" width="27.42578125" customWidth="1"/>
  </cols>
  <sheetData>
    <row r="1" spans="1:3" x14ac:dyDescent="0.25">
      <c r="A1" s="1"/>
      <c r="B1" s="1"/>
      <c r="C1" s="2"/>
    </row>
    <row r="2" spans="1:3" ht="16.5" customHeight="1" x14ac:dyDescent="0.25">
      <c r="A2" s="1"/>
      <c r="B2" s="3" t="s">
        <v>0</v>
      </c>
      <c r="C2" s="2"/>
    </row>
    <row r="3" spans="1:3" ht="16.5" customHeight="1" x14ac:dyDescent="0.25">
      <c r="A3" s="1"/>
      <c r="B3" s="4" t="s">
        <v>1</v>
      </c>
      <c r="C3" s="2"/>
    </row>
    <row r="4" spans="1:3" ht="16.5" customHeight="1" x14ac:dyDescent="0.25">
      <c r="A4" s="1"/>
      <c r="B4" s="4" t="s">
        <v>2</v>
      </c>
      <c r="C4" s="2"/>
    </row>
    <row r="5" spans="1:3" x14ac:dyDescent="0.25">
      <c r="A5" s="1"/>
      <c r="B5" s="1"/>
      <c r="C5" s="2"/>
    </row>
    <row r="6" spans="1:3" x14ac:dyDescent="0.25">
      <c r="A6" s="1"/>
      <c r="B6" s="25" t="s">
        <v>3</v>
      </c>
      <c r="C6" s="25"/>
    </row>
    <row r="7" spans="1:3" x14ac:dyDescent="0.25">
      <c r="A7" s="1"/>
      <c r="B7" s="1"/>
      <c r="C7" s="2"/>
    </row>
    <row r="8" spans="1:3" ht="15.75" customHeight="1" x14ac:dyDescent="0.25">
      <c r="A8" s="1"/>
      <c r="B8" s="5" t="s">
        <v>4</v>
      </c>
      <c r="C8" s="2"/>
    </row>
    <row r="9" spans="1:3" ht="34.5" customHeight="1" x14ac:dyDescent="0.25">
      <c r="A9" s="1"/>
      <c r="B9" s="6" t="s">
        <v>5</v>
      </c>
      <c r="C9" s="2"/>
    </row>
    <row r="10" spans="1:3" x14ac:dyDescent="0.25">
      <c r="A10" s="1"/>
      <c r="B10" s="1"/>
      <c r="C10" s="2"/>
    </row>
    <row r="11" spans="1:3" ht="16.5" customHeight="1" x14ac:dyDescent="0.25">
      <c r="A11" s="1"/>
      <c r="B11" s="3" t="s">
        <v>22</v>
      </c>
      <c r="C11" s="2"/>
    </row>
    <row r="12" spans="1:3" x14ac:dyDescent="0.25">
      <c r="A12" s="1"/>
      <c r="B12" s="1"/>
      <c r="C12" s="2"/>
    </row>
    <row r="13" spans="1:3" ht="15.75" x14ac:dyDescent="0.25">
      <c r="A13" s="1"/>
      <c r="B13" s="7" t="s">
        <v>21</v>
      </c>
      <c r="C13" s="8"/>
    </row>
    <row r="14" spans="1:3" ht="15.75" x14ac:dyDescent="0.25">
      <c r="A14" s="1"/>
      <c r="B14" s="7"/>
      <c r="C14" s="8"/>
    </row>
    <row r="15" spans="1:3" x14ac:dyDescent="0.25">
      <c r="A15" s="1"/>
      <c r="B15" s="9" t="s">
        <v>6</v>
      </c>
      <c r="C15" s="10" t="s">
        <v>7</v>
      </c>
    </row>
    <row r="16" spans="1:3" ht="15.75" x14ac:dyDescent="0.25">
      <c r="A16" s="11"/>
      <c r="B16" s="12" t="s">
        <v>8</v>
      </c>
      <c r="C16" s="13">
        <f>+'[1]GLAVNA REKAPITULACIJA'!$H$23</f>
        <v>0</v>
      </c>
    </row>
    <row r="17" spans="1:3" x14ac:dyDescent="0.25">
      <c r="A17" s="1"/>
      <c r="B17" s="12" t="s">
        <v>9</v>
      </c>
      <c r="C17" s="13">
        <f>+'[2]C. REK. ZUNANJA UREDITEV'!$E$20</f>
        <v>0</v>
      </c>
    </row>
    <row r="18" spans="1:3" x14ac:dyDescent="0.25">
      <c r="A18" s="1"/>
      <c r="B18" s="12" t="s">
        <v>10</v>
      </c>
      <c r="C18" s="13">
        <f>+'[3]D. REK. INTERNA KANALIZACIJA'!$C$13</f>
        <v>0</v>
      </c>
    </row>
    <row r="19" spans="1:3" x14ac:dyDescent="0.25">
      <c r="A19" s="1"/>
      <c r="B19" s="12" t="s">
        <v>11</v>
      </c>
      <c r="C19" s="13">
        <f>+'[4]K. PRIKLJUČEK VODOVODA'!$E$16</f>
        <v>0</v>
      </c>
    </row>
    <row r="20" spans="1:3" x14ac:dyDescent="0.25">
      <c r="A20" s="1"/>
      <c r="B20" s="12" t="s">
        <v>12</v>
      </c>
      <c r="C20" s="13">
        <f>+'[5]EI-popis'!$G$1020</f>
        <v>0</v>
      </c>
    </row>
    <row r="21" spans="1:3" x14ac:dyDescent="0.25">
      <c r="A21" s="1"/>
      <c r="B21" s="12" t="s">
        <v>13</v>
      </c>
      <c r="C21" s="13">
        <f>+'[6]NASLOVNA STRAN'!$I$16</f>
        <v>0</v>
      </c>
    </row>
    <row r="22" spans="1:3" x14ac:dyDescent="0.25">
      <c r="A22" s="1"/>
      <c r="B22" s="12" t="s">
        <v>14</v>
      </c>
      <c r="C22" s="13">
        <f>+'[7]REKAPITULACIJA PLINOVOD'!$C$6</f>
        <v>0</v>
      </c>
    </row>
    <row r="23" spans="1:3" x14ac:dyDescent="0.25">
      <c r="A23" s="1"/>
      <c r="B23" s="12" t="s">
        <v>15</v>
      </c>
      <c r="C23" s="13">
        <f>+'[8]SPEC. OPREME PEKARNE 7.6.23'!$F$1138</f>
        <v>0</v>
      </c>
    </row>
    <row r="24" spans="1:3" ht="15.75" thickBot="1" x14ac:dyDescent="0.3">
      <c r="A24" s="1"/>
      <c r="B24" s="14"/>
      <c r="C24" s="15"/>
    </row>
    <row r="25" spans="1:3" x14ac:dyDescent="0.25">
      <c r="A25" s="1"/>
      <c r="B25" s="16" t="s">
        <v>16</v>
      </c>
      <c r="C25" s="17">
        <f>SUM(C16:C24)</f>
        <v>0</v>
      </c>
    </row>
    <row r="26" spans="1:3" ht="14.25" customHeight="1" x14ac:dyDescent="0.25">
      <c r="A26" s="1"/>
      <c r="B26" s="18"/>
      <c r="C26" s="2"/>
    </row>
    <row r="27" spans="1:3" ht="17.25" customHeight="1" x14ac:dyDescent="0.25">
      <c r="A27" s="1"/>
      <c r="B27" s="23" t="s">
        <v>23</v>
      </c>
      <c r="C27" s="24">
        <v>28670</v>
      </c>
    </row>
    <row r="28" spans="1:3" x14ac:dyDescent="0.25">
      <c r="A28" s="1"/>
      <c r="B28" s="18"/>
      <c r="C28" s="2"/>
    </row>
    <row r="29" spans="1:3" x14ac:dyDescent="0.25">
      <c r="A29" s="1"/>
      <c r="B29" s="19" t="s">
        <v>17</v>
      </c>
      <c r="C29" s="20">
        <f>+C25*0.05</f>
        <v>0</v>
      </c>
    </row>
    <row r="30" spans="1:3" ht="15.75" thickBot="1" x14ac:dyDescent="0.3">
      <c r="A30" s="1"/>
      <c r="B30" s="1"/>
      <c r="C30" s="2"/>
    </row>
    <row r="31" spans="1:3" ht="16.5" thickTop="1" thickBot="1" x14ac:dyDescent="0.3">
      <c r="A31" s="1"/>
      <c r="B31" s="21" t="s">
        <v>18</v>
      </c>
      <c r="C31" s="22">
        <f>+C25+C29+C27</f>
        <v>28670</v>
      </c>
    </row>
    <row r="32" spans="1:3" ht="15.75" thickTop="1" x14ac:dyDescent="0.25">
      <c r="A32" s="1"/>
      <c r="B32" s="1"/>
      <c r="C32" s="2"/>
    </row>
    <row r="33" spans="1:3" x14ac:dyDescent="0.25">
      <c r="A33" s="1"/>
      <c r="B33" s="19" t="s">
        <v>19</v>
      </c>
      <c r="C33" s="20">
        <f>+C31*0.22</f>
        <v>6307.4</v>
      </c>
    </row>
    <row r="34" spans="1:3" ht="15.75" thickBot="1" x14ac:dyDescent="0.3">
      <c r="A34" s="1"/>
      <c r="B34" s="1"/>
      <c r="C34" s="2"/>
    </row>
    <row r="35" spans="1:3" ht="16.5" thickTop="1" thickBot="1" x14ac:dyDescent="0.3">
      <c r="A35" s="1"/>
      <c r="B35" s="21" t="s">
        <v>20</v>
      </c>
      <c r="C35" s="22">
        <f>+C31+C33</f>
        <v>34977.4</v>
      </c>
    </row>
    <row r="36" spans="1:3" ht="15.75" thickTop="1" x14ac:dyDescent="0.25">
      <c r="A36" s="1"/>
      <c r="B36" s="1"/>
      <c r="C36" s="2"/>
    </row>
  </sheetData>
  <sheetProtection algorithmName="SHA-512" hashValue="vfHi9UItlibtOejuxoWzyyreZtNu7QuCbA3sDZ2G5ln4SrErpmYNYh6oK9HzKSuJJ1+CwkfrumyXEOLPtOwmKA==" saltValue="sV8yZG2oRnXu0/lfFE41xQ==" spinCount="100000" sheet="1"/>
  <mergeCells count="1"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Samo Atelje</dc:creator>
  <cp:lastModifiedBy>Samo Atelje</cp:lastModifiedBy>
  <dcterms:created xsi:type="dcterms:W3CDTF">2024-09-24T12:52:12Z</dcterms:created>
  <dcterms:modified xsi:type="dcterms:W3CDTF">2024-10-10T06:18:47Z</dcterms:modified>
</cp:coreProperties>
</file>