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okumenti\VODOVODI\PIEZOMETRI, VRTINE, MERITVE\2025 VRTINI Zg. Besnica 2 in Lipoglav 2 (ZgB-2, Li-2)\JN\"/>
    </mc:Choice>
  </mc:AlternateContent>
  <xr:revisionPtr revIDLastSave="0" documentId="13_ncr:1_{9E1213D0-35EE-41CF-B74C-99BEEB9B9DD1}" xr6:coauthVersionLast="36" xr6:coauthVersionMax="36" xr10:uidLastSave="{00000000-0000-0000-0000-000000000000}"/>
  <bookViews>
    <workbookView xWindow="0" yWindow="0" windowWidth="15810" windowHeight="17280" activeTab="2" xr2:uid="{83005694-AF33-4091-8779-DC4F81AB5DB0}"/>
  </bookViews>
  <sheets>
    <sheet name="REKAPITULACIJA" sheetId="1" r:id="rId1"/>
    <sheet name="Vrtina ZGB-2" sheetId="2" r:id="rId2"/>
    <sheet name="Vrtina Li-2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5" l="1"/>
  <c r="H24" i="5"/>
  <c r="H17" i="5"/>
  <c r="H16" i="5"/>
  <c r="H31" i="5" l="1"/>
  <c r="H30" i="5"/>
  <c r="H29" i="5"/>
  <c r="H28" i="5"/>
  <c r="H26" i="5"/>
  <c r="H25" i="5"/>
  <c r="H20" i="5"/>
  <c r="H19" i="5"/>
  <c r="H18" i="5"/>
  <c r="H15" i="5"/>
  <c r="H14" i="5"/>
  <c r="H10" i="5"/>
  <c r="H9" i="5"/>
  <c r="H8" i="5"/>
  <c r="H11" i="5" s="1"/>
  <c r="H7" i="5"/>
  <c r="H32" i="5" l="1"/>
  <c r="H21" i="5"/>
  <c r="H7" i="2"/>
  <c r="H27" i="2"/>
  <c r="H26" i="2"/>
  <c r="H25" i="2"/>
  <c r="H24" i="2"/>
  <c r="H23" i="2"/>
  <c r="H22" i="2"/>
  <c r="H18" i="2"/>
  <c r="H17" i="2"/>
  <c r="H16" i="2"/>
  <c r="H15" i="2"/>
  <c r="H14" i="2"/>
  <c r="H10" i="2"/>
  <c r="H9" i="2"/>
  <c r="H8" i="2"/>
  <c r="H34" i="5" l="1"/>
  <c r="H35" i="5" s="1"/>
  <c r="H36" i="5" s="1"/>
  <c r="H28" i="2"/>
  <c r="H11" i="2"/>
  <c r="H19" i="2"/>
  <c r="H37" i="5" l="1"/>
  <c r="H38" i="5" s="1"/>
  <c r="D9" i="1"/>
  <c r="H30" i="2"/>
  <c r="H31" i="2" l="1"/>
  <c r="H32" i="2"/>
  <c r="D8" i="1" s="1"/>
  <c r="F9" i="1"/>
  <c r="E9" i="1"/>
  <c r="E8" i="1" l="1"/>
  <c r="F8" i="1"/>
  <c r="D11" i="1"/>
  <c r="F11" i="1" s="1"/>
  <c r="H33" i="2"/>
  <c r="H34" i="2" s="1"/>
  <c r="E11" i="1" l="1"/>
</calcChain>
</file>

<file path=xl/sharedStrings.xml><?xml version="1.0" encoding="utf-8"?>
<sst xmlns="http://schemas.openxmlformats.org/spreadsheetml/2006/main" count="147" uniqueCount="69">
  <si>
    <t>Skupna rekapitulacija</t>
  </si>
  <si>
    <t>Opis</t>
  </si>
  <si>
    <t>Znesek v EUR (brez DDV)</t>
  </si>
  <si>
    <t>DDV (v EUR)</t>
  </si>
  <si>
    <t>Znesek v EUR (z DDV)</t>
  </si>
  <si>
    <t xml:space="preserve">SKUPAJ  </t>
  </si>
  <si>
    <t>1</t>
  </si>
  <si>
    <t>2</t>
  </si>
  <si>
    <t>IZVEDBA VRTIN
ZGORNJA BESNICA 2 (ZGB-2) IN LIPOGLAV 2 (Li-2)</t>
  </si>
  <si>
    <t>IZVEDBA VRTINE ZGB-2</t>
  </si>
  <si>
    <t>IZVEDBA VRTINE Li-2</t>
  </si>
  <si>
    <t>A)</t>
  </si>
  <si>
    <t>Transportni stroški</t>
  </si>
  <si>
    <t>SKUPAJ A:</t>
  </si>
  <si>
    <t>B)</t>
  </si>
  <si>
    <t>VRTANJE</t>
  </si>
  <si>
    <t>m</t>
  </si>
  <si>
    <t>€/m</t>
  </si>
  <si>
    <t>Aktiviranje vrtine (batiranje in air lift)</t>
  </si>
  <si>
    <t>ur</t>
  </si>
  <si>
    <t>€/ura</t>
  </si>
  <si>
    <t>SKUPAJ B:</t>
  </si>
  <si>
    <t>C)</t>
  </si>
  <si>
    <t>MATERIAL</t>
  </si>
  <si>
    <t>kom</t>
  </si>
  <si>
    <t>€/kompl.</t>
  </si>
  <si>
    <t>Cement z dodatki</t>
  </si>
  <si>
    <t>t</t>
  </si>
  <si>
    <t>€/t</t>
  </si>
  <si>
    <t>kompl.</t>
  </si>
  <si>
    <t>SKUPAJ C :</t>
  </si>
  <si>
    <t>DDV 22%</t>
  </si>
  <si>
    <t>VREDNOST DEL Z DDV</t>
  </si>
  <si>
    <t>OPIS POSTAVKE</t>
  </si>
  <si>
    <t>ENOTA</t>
  </si>
  <si>
    <t>KOLIČINA</t>
  </si>
  <si>
    <t>pavšal</t>
  </si>
  <si>
    <t>PRIPRAVLJALNA IN ZAKLJUČNA DELA</t>
  </si>
  <si>
    <t>Priprava lokacije za vrtalni stroj</t>
  </si>
  <si>
    <t>Vgraditev liner filtrske kolone premera 168,3 mm (6⅝")</t>
  </si>
  <si>
    <t>Vrtanje za uvodno tehnično kolono z globinski kladivi s sistemom s sprotno začasno cevitvjo 298/315 mm do globine 60 m</t>
  </si>
  <si>
    <t>Priprava vrtalnega stroja in opreme, montaža in demontaža ter priprava za vrtanje</t>
  </si>
  <si>
    <t>Odvoz navrtanine in sanacija delovišča</t>
  </si>
  <si>
    <t>Vgraditev tehnične kolone premera 244,5/6 mm (9⅝"), cementacija, vezava in strjevanje cementne mešanice</t>
  </si>
  <si>
    <t>Glava za slepo cevitev fi 225 × fi 168,3</t>
  </si>
  <si>
    <t>SKUPAJ A+B+C</t>
  </si>
  <si>
    <t>VREDNOST DEL A+B+C</t>
  </si>
  <si>
    <t>NEPREDVIDENA DELA 5%</t>
  </si>
  <si>
    <t>VRTINA ZGORNJA BESNICA 2 (ZGB-2)</t>
  </si>
  <si>
    <t>VRTINA LIPOGLAV 2 (Li-2)</t>
  </si>
  <si>
    <t>Vgraditev uvodne kolone premera 355,6/6 mm (14"), cementacija, vezava in strjevanje cementne mešanice</t>
  </si>
  <si>
    <t>Vrtanje za tehnično kolono z dletom premera 311,1 mm (12 1/4") do globine 60 m</t>
  </si>
  <si>
    <t>Vgraditev filtrske kolone premera 244,5/6 mm</t>
  </si>
  <si>
    <t>Vrtanje za liner filtrsko kolono z globinski kladivi s sistemom s sprotno začasno cevitvjo 219/225,4 mm do globine 120 m</t>
  </si>
  <si>
    <t>Jeklene cevi premera 244,5/6 mm (9⅝"), kvaliteta jekla USA AISI 304</t>
  </si>
  <si>
    <t>Jeklene cevi premera 168,3/5 mm (6⅝"), kvaliteta jekla USA AISI 304</t>
  </si>
  <si>
    <t>Vrtanje za uvodno kolono z dletom premera 444,5 mm (17 1/2") do globine 30 m</t>
  </si>
  <si>
    <t>Vgraditev liner filtrske kolone premera 168,3/5 mm (5 1/2")</t>
  </si>
  <si>
    <t>Vrtanje za liner filtrsko kolono z dletom premera 216 mm (8 1/2") do globine 160 m</t>
  </si>
  <si>
    <t>Cevi iz nerjavečega jekla premera 355,6/6 mm (14"), kvaliteta jekla USA AISI 304/304L</t>
  </si>
  <si>
    <t>Cevi iz nerjavečega jekla premera 244,5/6 mm (9 5/8"), kvaliteta jekla USA AISI 304/304L</t>
  </si>
  <si>
    <t>Jeklene filtrske cevi premera 168,3/4 mm (6⅝"), kvaliteta jekla USA AISI 304, odprtina 3×40 mm, površina odprtin ~14%</t>
  </si>
  <si>
    <t>Ureditev ustja piezometra - jeklena priroba in pokrov DN 250, PN 10, vijaki, matice in podložke, kvaliteta jekla USA AISI 304</t>
  </si>
  <si>
    <t>Filtrske cevi iz nerjavečega jekla premera 244,5/6 mm (9 5/8"), kvaliteta jekla USA AISI 304/304L, odprtina 4x40 mm, površina odprtin ~17%</t>
  </si>
  <si>
    <t>Cevi iz nerjavečega jekla premera 168,3/5 mm (6 5/8"), kvaliteta jekla USA AISI 304/304L</t>
  </si>
  <si>
    <t>Filtrske cevi iz nerjavečega jekla premera 168,3/5 mm (6 5/8"), kvaliteta jekla USA AISI 304/304L, odprtina 4×40 mm, površina odprtin ~17%</t>
  </si>
  <si>
    <t>Ureditev ustja piezometra - jeklena priroba in pokrov DN 250, PN 10, vijaki, matice in podložke, kvaliteta jekla USA AISI 304/304L in priroba in pokrov DN 350, PN 10, vijaki, matice in podložke, kvaliteta jekla USA AISI 304/304L</t>
  </si>
  <si>
    <t>CENA/ENOTO (EUR)</t>
  </si>
  <si>
    <t>VREDNOST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</si>
</sst>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color rgb="FF43B03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Times New Roman CE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Segoe U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43B0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</cellStyleXfs>
  <cellXfs count="89">
    <xf numFmtId="0" fontId="0" fillId="0" borderId="0" xfId="0"/>
    <xf numFmtId="49" fontId="2" fillId="0" borderId="4" xfId="0" applyNumberFormat="1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" fontId="2" fillId="0" borderId="0" xfId="0" applyNumberFormat="1" applyFont="1" applyBorder="1"/>
    <xf numFmtId="49" fontId="2" fillId="3" borderId="7" xfId="0" applyNumberFormat="1" applyFont="1" applyFill="1" applyBorder="1" applyAlignment="1">
      <alignment horizontal="center" wrapText="1"/>
    </xf>
    <xf numFmtId="49" fontId="2" fillId="3" borderId="8" xfId="0" applyNumberFormat="1" applyFont="1" applyFill="1" applyBorder="1" applyAlignment="1">
      <alignment horizontal="left" wrapText="1"/>
    </xf>
    <xf numFmtId="164" fontId="2" fillId="3" borderId="9" xfId="0" applyNumberFormat="1" applyFont="1" applyFill="1" applyBorder="1" applyAlignment="1">
      <alignment horizontal="right" vertical="top" wrapText="1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right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left" vertical="center" wrapText="1"/>
    </xf>
    <xf numFmtId="164" fontId="2" fillId="3" borderId="10" xfId="1" applyNumberFormat="1" applyFont="1" applyFill="1" applyBorder="1" applyAlignment="1">
      <alignment horizontal="right" vertical="center" wrapText="1"/>
    </xf>
    <xf numFmtId="0" fontId="5" fillId="0" borderId="0" xfId="3" applyFont="1" applyBorder="1" applyAlignment="1">
      <alignment horizontal="center" vertical="top"/>
    </xf>
    <xf numFmtId="0" fontId="5" fillId="0" borderId="0" xfId="3" applyFont="1" applyBorder="1" applyAlignment="1">
      <alignment horizontal="justify"/>
    </xf>
    <xf numFmtId="4" fontId="5" fillId="0" borderId="0" xfId="3" applyNumberFormat="1" applyFont="1" applyBorder="1" applyAlignment="1">
      <alignment horizontal="center"/>
    </xf>
    <xf numFmtId="0" fontId="6" fillId="2" borderId="7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164" fontId="2" fillId="3" borderId="12" xfId="0" applyNumberFormat="1" applyFont="1" applyFill="1" applyBorder="1" applyAlignment="1">
      <alignment horizontal="right" vertical="top" wrapText="1"/>
    </xf>
    <xf numFmtId="0" fontId="5" fillId="0" borderId="0" xfId="4" applyFont="1" applyAlignment="1">
      <alignment vertical="top"/>
    </xf>
    <xf numFmtId="0" fontId="8" fillId="0" borderId="0" xfId="0" applyFont="1"/>
    <xf numFmtId="0" fontId="9" fillId="4" borderId="11" xfId="0" applyFont="1" applyFill="1" applyBorder="1" applyAlignment="1" applyProtection="1">
      <alignment horizontal="center" vertical="top" wrapText="1"/>
    </xf>
    <xf numFmtId="3" fontId="9" fillId="4" borderId="11" xfId="0" applyNumberFormat="1" applyFont="1" applyFill="1" applyBorder="1" applyAlignment="1" applyProtection="1">
      <alignment horizontal="center" vertical="top" wrapText="1"/>
    </xf>
    <xf numFmtId="4" fontId="9" fillId="4" borderId="11" xfId="0" applyNumberFormat="1" applyFont="1" applyFill="1" applyBorder="1" applyAlignment="1" applyProtection="1">
      <alignment horizontal="center" vertical="top" wrapText="1"/>
      <protection locked="0"/>
    </xf>
    <xf numFmtId="0" fontId="2" fillId="0" borderId="13" xfId="4" applyFont="1" applyBorder="1" applyAlignment="1">
      <alignment horizontal="center" vertical="top"/>
    </xf>
    <xf numFmtId="0" fontId="2" fillId="0" borderId="14" xfId="4" applyFont="1" applyBorder="1" applyAlignment="1">
      <alignment vertical="top" wrapText="1"/>
    </xf>
    <xf numFmtId="0" fontId="5" fillId="0" borderId="16" xfId="4" applyFont="1" applyBorder="1" applyAlignment="1">
      <alignment horizontal="center" vertical="top"/>
    </xf>
    <xf numFmtId="0" fontId="5" fillId="0" borderId="17" xfId="4" applyFont="1" applyBorder="1" applyAlignment="1">
      <alignment vertical="top" wrapText="1"/>
    </xf>
    <xf numFmtId="0" fontId="5" fillId="0" borderId="19" xfId="4" applyFont="1" applyBorder="1" applyAlignment="1">
      <alignment horizontal="center" vertical="top"/>
    </xf>
    <xf numFmtId="0" fontId="5" fillId="0" borderId="11" xfId="4" applyFont="1" applyBorder="1" applyAlignment="1">
      <alignment vertical="top" wrapText="1"/>
    </xf>
    <xf numFmtId="0" fontId="5" fillId="0" borderId="20" xfId="4" applyFont="1" applyBorder="1" applyAlignment="1">
      <alignment horizontal="center" vertical="top"/>
    </xf>
    <xf numFmtId="0" fontId="5" fillId="0" borderId="21" xfId="4" applyFont="1" applyBorder="1" applyAlignment="1">
      <alignment vertical="top" wrapText="1"/>
    </xf>
    <xf numFmtId="0" fontId="2" fillId="0" borderId="7" xfId="4" applyFont="1" applyBorder="1" applyAlignment="1">
      <alignment horizontal="center" vertical="top"/>
    </xf>
    <xf numFmtId="0" fontId="2" fillId="0" borderId="9" xfId="4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2" fillId="0" borderId="24" xfId="4" applyFont="1" applyBorder="1" applyAlignment="1">
      <alignment horizontal="center" vertical="top"/>
    </xf>
    <xf numFmtId="0" fontId="2" fillId="0" borderId="25" xfId="4" applyFont="1" applyBorder="1" applyAlignment="1">
      <alignment horizontal="left" vertical="top" wrapText="1"/>
    </xf>
    <xf numFmtId="0" fontId="2" fillId="0" borderId="27" xfId="4" applyFont="1" applyBorder="1" applyAlignment="1">
      <alignment horizontal="center" vertical="top"/>
    </xf>
    <xf numFmtId="0" fontId="2" fillId="0" borderId="28" xfId="4" applyFont="1" applyBorder="1" applyAlignment="1">
      <alignment horizontal="left" vertical="top" wrapText="1"/>
    </xf>
    <xf numFmtId="0" fontId="2" fillId="0" borderId="16" xfId="4" applyFont="1" applyBorder="1" applyAlignment="1">
      <alignment horizontal="center" vertical="top"/>
    </xf>
    <xf numFmtId="0" fontId="2" fillId="0" borderId="17" xfId="4" applyFont="1" applyBorder="1" applyAlignment="1">
      <alignment horizontal="left" vertical="top" wrapText="1"/>
    </xf>
    <xf numFmtId="0" fontId="2" fillId="0" borderId="30" xfId="4" applyFont="1" applyBorder="1" applyAlignment="1">
      <alignment horizontal="center" vertical="top"/>
    </xf>
    <xf numFmtId="0" fontId="2" fillId="0" borderId="31" xfId="4" applyFont="1" applyBorder="1" applyAlignment="1">
      <alignment horizontal="left" vertical="top" wrapText="1"/>
    </xf>
    <xf numFmtId="4" fontId="2" fillId="0" borderId="25" xfId="4" applyNumberFormat="1" applyFont="1" applyBorder="1" applyAlignment="1">
      <alignment horizontal="left" vertical="top" wrapText="1"/>
    </xf>
    <xf numFmtId="4" fontId="2" fillId="0" borderId="28" xfId="4" applyNumberFormat="1" applyFont="1" applyBorder="1" applyAlignment="1">
      <alignment horizontal="left" vertical="top" wrapText="1"/>
    </xf>
    <xf numFmtId="4" fontId="2" fillId="0" borderId="17" xfId="4" applyNumberFormat="1" applyFont="1" applyBorder="1" applyAlignment="1">
      <alignment horizontal="left" vertical="top" wrapText="1"/>
    </xf>
    <xf numFmtId="4" fontId="2" fillId="0" borderId="31" xfId="4" applyNumberFormat="1" applyFont="1" applyBorder="1" applyAlignment="1">
      <alignment horizontal="left" vertical="top" wrapText="1"/>
    </xf>
    <xf numFmtId="4" fontId="8" fillId="0" borderId="0" xfId="0" applyNumberFormat="1" applyFont="1" applyAlignment="1">
      <alignment vertical="top"/>
    </xf>
    <xf numFmtId="0" fontId="2" fillId="0" borderId="14" xfId="4" applyFont="1" applyBorder="1" applyAlignment="1">
      <alignment vertical="top"/>
    </xf>
    <xf numFmtId="4" fontId="2" fillId="0" borderId="14" xfId="4" applyNumberFormat="1" applyFont="1" applyBorder="1" applyAlignment="1">
      <alignment vertical="top"/>
    </xf>
    <xf numFmtId="0" fontId="5" fillId="0" borderId="17" xfId="4" applyFont="1" applyBorder="1" applyAlignment="1">
      <alignment horizontal="right" vertical="top"/>
    </xf>
    <xf numFmtId="0" fontId="5" fillId="0" borderId="17" xfId="4" applyFont="1" applyBorder="1" applyAlignment="1">
      <alignment vertical="top"/>
    </xf>
    <xf numFmtId="4" fontId="5" fillId="0" borderId="17" xfId="4" applyNumberFormat="1" applyFont="1" applyBorder="1" applyAlignment="1">
      <alignment vertical="top"/>
    </xf>
    <xf numFmtId="0" fontId="5" fillId="0" borderId="11" xfId="4" applyFont="1" applyBorder="1" applyAlignment="1">
      <alignment horizontal="right" vertical="top"/>
    </xf>
    <xf numFmtId="0" fontId="5" fillId="0" borderId="11" xfId="4" applyFont="1" applyBorder="1" applyAlignment="1">
      <alignment vertical="top"/>
    </xf>
    <xf numFmtId="4" fontId="5" fillId="0" borderId="11" xfId="4" applyNumberFormat="1" applyFont="1" applyFill="1" applyBorder="1" applyAlignment="1">
      <alignment horizontal="right" vertical="top"/>
    </xf>
    <xf numFmtId="4" fontId="5" fillId="0" borderId="11" xfId="4" applyNumberFormat="1" applyFont="1" applyBorder="1" applyAlignment="1">
      <alignment vertical="top"/>
    </xf>
    <xf numFmtId="0" fontId="5" fillId="0" borderId="21" xfId="4" applyFont="1" applyBorder="1" applyAlignment="1">
      <alignment horizontal="right" vertical="top"/>
    </xf>
    <xf numFmtId="0" fontId="5" fillId="0" borderId="21" xfId="4" applyFont="1" applyBorder="1" applyAlignment="1">
      <alignment vertical="top"/>
    </xf>
    <xf numFmtId="4" fontId="5" fillId="0" borderId="21" xfId="4" applyNumberFormat="1" applyFont="1" applyBorder="1" applyAlignment="1">
      <alignment vertical="top"/>
    </xf>
    <xf numFmtId="0" fontId="2" fillId="0" borderId="9" xfId="4" applyFont="1" applyBorder="1" applyAlignment="1">
      <alignment vertical="top"/>
    </xf>
    <xf numFmtId="4" fontId="2" fillId="0" borderId="9" xfId="4" applyNumberFormat="1" applyFont="1" applyBorder="1" applyAlignment="1">
      <alignment vertical="top"/>
    </xf>
    <xf numFmtId="4" fontId="5" fillId="0" borderId="0" xfId="4" applyNumberFormat="1" applyFont="1" applyAlignment="1">
      <alignment vertical="top"/>
    </xf>
    <xf numFmtId="3" fontId="2" fillId="0" borderId="14" xfId="4" applyNumberFormat="1" applyFont="1" applyBorder="1" applyAlignment="1">
      <alignment vertical="top"/>
    </xf>
    <xf numFmtId="4" fontId="8" fillId="0" borderId="0" xfId="0" applyNumberFormat="1" applyFont="1" applyAlignment="1">
      <alignment horizontal="right" vertical="top"/>
    </xf>
    <xf numFmtId="4" fontId="5" fillId="0" borderId="0" xfId="4" applyNumberFormat="1" applyFont="1" applyAlignment="1">
      <alignment horizontal="right" vertical="top"/>
    </xf>
    <xf numFmtId="4" fontId="2" fillId="0" borderId="29" xfId="4" applyNumberFormat="1" applyFont="1" applyBorder="1" applyAlignment="1">
      <alignment horizontal="right" vertical="top" wrapText="1"/>
    </xf>
    <xf numFmtId="4" fontId="2" fillId="0" borderId="15" xfId="4" applyNumberFormat="1" applyFont="1" applyBorder="1" applyAlignment="1">
      <alignment horizontal="right" vertical="top"/>
    </xf>
    <xf numFmtId="4" fontId="5" fillId="0" borderId="22" xfId="4" applyNumberFormat="1" applyFont="1" applyBorder="1" applyAlignment="1">
      <alignment horizontal="right" vertical="top"/>
    </xf>
    <xf numFmtId="4" fontId="5" fillId="0" borderId="23" xfId="4" applyNumberFormat="1" applyFont="1" applyBorder="1" applyAlignment="1">
      <alignment horizontal="right" vertical="top"/>
    </xf>
    <xf numFmtId="4" fontId="2" fillId="0" borderId="12" xfId="4" applyNumberFormat="1" applyFont="1" applyBorder="1" applyAlignment="1">
      <alignment horizontal="right" vertical="top"/>
    </xf>
    <xf numFmtId="4" fontId="5" fillId="0" borderId="18" xfId="4" applyNumberFormat="1" applyFont="1" applyBorder="1" applyAlignment="1">
      <alignment horizontal="right" vertical="top"/>
    </xf>
    <xf numFmtId="4" fontId="5" fillId="0" borderId="22" xfId="4" applyNumberFormat="1" applyFont="1" applyFill="1" applyBorder="1" applyAlignment="1">
      <alignment horizontal="right" vertical="top"/>
    </xf>
    <xf numFmtId="4" fontId="2" fillId="5" borderId="32" xfId="4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4" fontId="2" fillId="5" borderId="18" xfId="4" applyNumberFormat="1" applyFont="1" applyFill="1" applyBorder="1" applyAlignment="1">
      <alignment horizontal="right" vertical="top" wrapText="1"/>
    </xf>
    <xf numFmtId="4" fontId="2" fillId="0" borderId="26" xfId="4" applyNumberFormat="1" applyFont="1" applyFill="1" applyBorder="1" applyAlignment="1">
      <alignment horizontal="right" vertical="top" wrapText="1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</cellXfs>
  <cellStyles count="5">
    <cellStyle name="Navadno" xfId="0" builtinId="0"/>
    <cellStyle name="Navadno 2" xfId="4" xr:uid="{09A73499-25F7-4AD8-A7E4-682315748291}"/>
    <cellStyle name="Navadno_BoQ-SE" xfId="3" xr:uid="{81002A0C-E874-4CE6-9C73-C990F46772D8}"/>
    <cellStyle name="Navadno_Volume 4 - BoQ - cene" xfId="2" xr:uid="{DD5290F8-CB2A-496B-91B5-F927C9B95860}"/>
    <cellStyle name="Normal_BoQ - cene sit_eur 2 2" xfId="1" xr:uid="{37AEF72C-DC67-4855-BB39-B9AF993FA0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36</xdr:row>
          <xdr:rowOff>9525</xdr:rowOff>
        </xdr:from>
        <xdr:to>
          <xdr:col>6</xdr:col>
          <xdr:colOff>200025</xdr:colOff>
          <xdr:row>81</xdr:row>
          <xdr:rowOff>57150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39</xdr:row>
      <xdr:rowOff>200024</xdr:rowOff>
    </xdr:from>
    <xdr:to>
      <xdr:col>2</xdr:col>
      <xdr:colOff>1962150</xdr:colOff>
      <xdr:row>92</xdr:row>
      <xdr:rowOff>103244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6462EEA9-77A0-4EF8-BC81-46B2E9807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6325" y="14020799"/>
          <a:ext cx="1962150" cy="10504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C03FA-4330-4CE4-9DDF-9E15822D43CF}">
  <sheetPr>
    <tabColor theme="9" tint="-0.249977111117893"/>
  </sheetPr>
  <dimension ref="B1:F11"/>
  <sheetViews>
    <sheetView workbookViewId="0">
      <selection activeCell="F15" sqref="F15"/>
    </sheetView>
  </sheetViews>
  <sheetFormatPr defaultRowHeight="15" x14ac:dyDescent="0.25"/>
  <cols>
    <col min="2" max="2" width="8.140625" customWidth="1"/>
    <col min="3" max="3" width="36.85546875" customWidth="1"/>
    <col min="4" max="6" width="14.28515625" customWidth="1"/>
  </cols>
  <sheetData>
    <row r="1" spans="2:6" ht="15.75" thickBot="1" x14ac:dyDescent="0.3"/>
    <row r="2" spans="2:6" ht="16.5" thickBot="1" x14ac:dyDescent="0.3">
      <c r="B2" s="80"/>
      <c r="C2" s="81"/>
      <c r="D2" s="81"/>
      <c r="E2" s="81"/>
      <c r="F2" s="82"/>
    </row>
    <row r="3" spans="2:6" ht="33.75" customHeight="1" thickBot="1" x14ac:dyDescent="0.3">
      <c r="B3" s="83" t="s">
        <v>8</v>
      </c>
      <c r="C3" s="84"/>
      <c r="D3" s="84"/>
      <c r="E3" s="84"/>
      <c r="F3" s="85"/>
    </row>
    <row r="4" spans="2:6" ht="16.5" thickBot="1" x14ac:dyDescent="0.3">
      <c r="B4" s="86" t="s">
        <v>0</v>
      </c>
      <c r="C4" s="87"/>
      <c r="D4" s="87"/>
      <c r="E4" s="87"/>
      <c r="F4" s="88"/>
    </row>
    <row r="5" spans="2:6" ht="16.5" thickBot="1" x14ac:dyDescent="0.3">
      <c r="B5" s="13"/>
      <c r="C5" s="14"/>
      <c r="D5" s="14"/>
      <c r="E5" s="15"/>
      <c r="F5" s="15"/>
    </row>
    <row r="6" spans="2:6" ht="33.75" customHeight="1" thickBot="1" x14ac:dyDescent="0.3">
      <c r="B6" s="16"/>
      <c r="C6" s="17" t="s">
        <v>1</v>
      </c>
      <c r="D6" s="17" t="s">
        <v>2</v>
      </c>
      <c r="E6" s="17" t="s">
        <v>3</v>
      </c>
      <c r="F6" s="18" t="s">
        <v>4</v>
      </c>
    </row>
    <row r="7" spans="2:6" ht="16.5" thickBot="1" x14ac:dyDescent="0.3">
      <c r="B7" s="1"/>
      <c r="C7" s="2"/>
      <c r="D7" s="3"/>
      <c r="E7" s="4"/>
      <c r="F7" s="4"/>
    </row>
    <row r="8" spans="2:6" ht="16.5" thickBot="1" x14ac:dyDescent="0.3">
      <c r="B8" s="5" t="s">
        <v>6</v>
      </c>
      <c r="C8" s="6" t="s">
        <v>9</v>
      </c>
      <c r="D8" s="7">
        <f>'Vrtina ZGB-2'!$H$32</f>
        <v>0</v>
      </c>
      <c r="E8" s="7">
        <f>D8*0.22</f>
        <v>0</v>
      </c>
      <c r="F8" s="19">
        <f>D8*1.22</f>
        <v>0</v>
      </c>
    </row>
    <row r="9" spans="2:6" ht="16.5" thickBot="1" x14ac:dyDescent="0.3">
      <c r="B9" s="5" t="s">
        <v>7</v>
      </c>
      <c r="C9" s="6" t="s">
        <v>10</v>
      </c>
      <c r="D9" s="7">
        <f>'Vrtina Li-2'!$H$36</f>
        <v>0</v>
      </c>
      <c r="E9" s="7">
        <f t="shared" ref="E9" si="0">D9*0.22</f>
        <v>0</v>
      </c>
      <c r="F9" s="19">
        <f>D9*1.22</f>
        <v>0</v>
      </c>
    </row>
    <row r="10" spans="2:6" ht="16.5" thickBot="1" x14ac:dyDescent="0.3">
      <c r="B10" s="8"/>
      <c r="C10" s="8"/>
      <c r="D10" s="9"/>
      <c r="E10" s="9"/>
      <c r="F10" s="9"/>
    </row>
    <row r="11" spans="2:6" ht="16.5" thickBot="1" x14ac:dyDescent="0.3">
      <c r="B11" s="10"/>
      <c r="C11" s="11" t="s">
        <v>5</v>
      </c>
      <c r="D11" s="12">
        <f>SUM(D8:D10)</f>
        <v>0</v>
      </c>
      <c r="E11" s="7">
        <f>D11*0.22</f>
        <v>0</v>
      </c>
      <c r="F11" s="19">
        <f>D11*1.22</f>
        <v>0</v>
      </c>
    </row>
  </sheetData>
  <mergeCells count="3">
    <mergeCell ref="B2:F2"/>
    <mergeCell ref="B3:F3"/>
    <mergeCell ref="B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DDB8E-4A3B-479E-A43D-D1EAC332EBBF}">
  <sheetPr>
    <pageSetUpPr fitToPage="1"/>
  </sheetPr>
  <dimension ref="B1:H34"/>
  <sheetViews>
    <sheetView workbookViewId="0">
      <selection activeCell="C2" sqref="C2"/>
    </sheetView>
  </sheetViews>
  <sheetFormatPr defaultRowHeight="15.75" x14ac:dyDescent="0.25"/>
  <cols>
    <col min="1" max="1" width="9.140625" style="21"/>
    <col min="2" max="2" width="7" style="21" customWidth="1"/>
    <col min="3" max="3" width="37.140625" style="21" customWidth="1"/>
    <col min="4" max="4" width="10.42578125" style="35" customWidth="1"/>
    <col min="5" max="5" width="8.140625" style="35" customWidth="1"/>
    <col min="6" max="6" width="14" style="48" customWidth="1"/>
    <col min="7" max="7" width="8.140625" style="35" customWidth="1"/>
    <col min="8" max="8" width="16.42578125" style="65" customWidth="1"/>
    <col min="9" max="16384" width="9.140625" style="21"/>
  </cols>
  <sheetData>
    <row r="1" spans="2:8" ht="16.5" thickBot="1" x14ac:dyDescent="0.3"/>
    <row r="2" spans="2:8" ht="18" thickBot="1" x14ac:dyDescent="0.3">
      <c r="B2" s="75"/>
      <c r="C2" s="76" t="s">
        <v>48</v>
      </c>
      <c r="D2" s="76"/>
      <c r="E2" s="76"/>
      <c r="F2" s="76"/>
      <c r="G2" s="76"/>
      <c r="H2" s="77"/>
    </row>
    <row r="4" spans="2:8" ht="31.5" x14ac:dyDescent="0.25">
      <c r="B4" s="22"/>
      <c r="C4" s="22" t="s">
        <v>33</v>
      </c>
      <c r="D4" s="22" t="s">
        <v>35</v>
      </c>
      <c r="E4" s="23" t="s">
        <v>34</v>
      </c>
      <c r="F4" s="24" t="s">
        <v>67</v>
      </c>
      <c r="G4" s="23" t="s">
        <v>34</v>
      </c>
      <c r="H4" s="24" t="s">
        <v>68</v>
      </c>
    </row>
    <row r="5" spans="2:8" ht="16.5" thickBot="1" x14ac:dyDescent="0.3"/>
    <row r="6" spans="2:8" ht="32.25" thickBot="1" x14ac:dyDescent="0.3">
      <c r="B6" s="25" t="s">
        <v>11</v>
      </c>
      <c r="C6" s="26" t="s">
        <v>37</v>
      </c>
      <c r="D6" s="49"/>
      <c r="E6" s="49"/>
      <c r="F6" s="50"/>
      <c r="G6" s="49"/>
      <c r="H6" s="68"/>
    </row>
    <row r="7" spans="2:8" ht="16.5" thickTop="1" x14ac:dyDescent="0.25">
      <c r="B7" s="27">
        <v>1</v>
      </c>
      <c r="C7" s="28" t="s">
        <v>12</v>
      </c>
      <c r="D7" s="51" t="s">
        <v>36</v>
      </c>
      <c r="E7" s="52"/>
      <c r="F7" s="53"/>
      <c r="G7" s="52"/>
      <c r="H7" s="72">
        <f>+F7</f>
        <v>0</v>
      </c>
    </row>
    <row r="8" spans="2:8" x14ac:dyDescent="0.25">
      <c r="B8" s="29">
        <v>2</v>
      </c>
      <c r="C8" s="30" t="s">
        <v>38</v>
      </c>
      <c r="D8" s="54" t="s">
        <v>36</v>
      </c>
      <c r="E8" s="55"/>
      <c r="F8" s="56"/>
      <c r="G8" s="55"/>
      <c r="H8" s="73">
        <f t="shared" ref="H8:H10" si="0">+F8</f>
        <v>0</v>
      </c>
    </row>
    <row r="9" spans="2:8" ht="47.25" x14ac:dyDescent="0.25">
      <c r="B9" s="29">
        <v>3</v>
      </c>
      <c r="C9" s="30" t="s">
        <v>41</v>
      </c>
      <c r="D9" s="54" t="s">
        <v>36</v>
      </c>
      <c r="E9" s="55"/>
      <c r="F9" s="57"/>
      <c r="G9" s="55"/>
      <c r="H9" s="69">
        <f t="shared" si="0"/>
        <v>0</v>
      </c>
    </row>
    <row r="10" spans="2:8" ht="16.5" customHeight="1" thickBot="1" x14ac:dyDescent="0.3">
      <c r="B10" s="31">
        <v>4</v>
      </c>
      <c r="C10" s="32" t="s">
        <v>42</v>
      </c>
      <c r="D10" s="58" t="s">
        <v>36</v>
      </c>
      <c r="E10" s="59"/>
      <c r="F10" s="60"/>
      <c r="G10" s="59"/>
      <c r="H10" s="70">
        <f t="shared" si="0"/>
        <v>0</v>
      </c>
    </row>
    <row r="11" spans="2:8" ht="16.5" thickBot="1" x14ac:dyDescent="0.3">
      <c r="B11" s="33"/>
      <c r="C11" s="34" t="s">
        <v>13</v>
      </c>
      <c r="D11" s="61"/>
      <c r="E11" s="61"/>
      <c r="F11" s="62"/>
      <c r="G11" s="61"/>
      <c r="H11" s="71">
        <f>SUM(H7:H10)</f>
        <v>0</v>
      </c>
    </row>
    <row r="12" spans="2:8" ht="16.5" thickBot="1" x14ac:dyDescent="0.3">
      <c r="B12" s="20"/>
      <c r="C12" s="20"/>
      <c r="D12" s="20"/>
      <c r="E12" s="20"/>
      <c r="F12" s="63"/>
      <c r="G12" s="20"/>
      <c r="H12" s="66"/>
    </row>
    <row r="13" spans="2:8" ht="16.5" thickBot="1" x14ac:dyDescent="0.3">
      <c r="B13" s="25" t="s">
        <v>14</v>
      </c>
      <c r="C13" s="26" t="s">
        <v>15</v>
      </c>
      <c r="D13" s="49"/>
      <c r="E13" s="49"/>
      <c r="F13" s="50"/>
      <c r="G13" s="49"/>
      <c r="H13" s="68"/>
    </row>
    <row r="14" spans="2:8" ht="63.75" thickTop="1" x14ac:dyDescent="0.25">
      <c r="B14" s="29">
        <v>1</v>
      </c>
      <c r="C14" s="30" t="s">
        <v>40</v>
      </c>
      <c r="D14" s="55">
        <v>60</v>
      </c>
      <c r="E14" s="55" t="s">
        <v>16</v>
      </c>
      <c r="F14" s="57"/>
      <c r="G14" s="55" t="s">
        <v>17</v>
      </c>
      <c r="H14" s="69">
        <f t="shared" ref="H14:H18" si="1">+D14*F14</f>
        <v>0</v>
      </c>
    </row>
    <row r="15" spans="2:8" ht="63" x14ac:dyDescent="0.25">
      <c r="B15" s="29">
        <v>2</v>
      </c>
      <c r="C15" s="30" t="s">
        <v>43</v>
      </c>
      <c r="D15" s="55">
        <v>60</v>
      </c>
      <c r="E15" s="55" t="s">
        <v>16</v>
      </c>
      <c r="F15" s="57"/>
      <c r="G15" s="55" t="s">
        <v>17</v>
      </c>
      <c r="H15" s="69">
        <f t="shared" si="1"/>
        <v>0</v>
      </c>
    </row>
    <row r="16" spans="2:8" ht="63" x14ac:dyDescent="0.25">
      <c r="B16" s="29">
        <v>3</v>
      </c>
      <c r="C16" s="30" t="s">
        <v>53</v>
      </c>
      <c r="D16" s="55">
        <v>64</v>
      </c>
      <c r="E16" s="55" t="s">
        <v>16</v>
      </c>
      <c r="F16" s="57"/>
      <c r="G16" s="55" t="s">
        <v>17</v>
      </c>
      <c r="H16" s="69">
        <f t="shared" si="1"/>
        <v>0</v>
      </c>
    </row>
    <row r="17" spans="2:8" ht="31.5" x14ac:dyDescent="0.25">
      <c r="B17" s="29">
        <v>4</v>
      </c>
      <c r="C17" s="30" t="s">
        <v>39</v>
      </c>
      <c r="D17" s="55">
        <v>64</v>
      </c>
      <c r="E17" s="55" t="s">
        <v>16</v>
      </c>
      <c r="F17" s="57"/>
      <c r="G17" s="55" t="s">
        <v>17</v>
      </c>
      <c r="H17" s="69">
        <f t="shared" si="1"/>
        <v>0</v>
      </c>
    </row>
    <row r="18" spans="2:8" ht="16.5" thickBot="1" x14ac:dyDescent="0.3">
      <c r="B18" s="29">
        <v>5</v>
      </c>
      <c r="C18" s="32" t="s">
        <v>18</v>
      </c>
      <c r="D18" s="59">
        <v>24</v>
      </c>
      <c r="E18" s="59" t="s">
        <v>19</v>
      </c>
      <c r="F18" s="60"/>
      <c r="G18" s="59" t="s">
        <v>20</v>
      </c>
      <c r="H18" s="70">
        <f t="shared" si="1"/>
        <v>0</v>
      </c>
    </row>
    <row r="19" spans="2:8" ht="16.5" thickBot="1" x14ac:dyDescent="0.3">
      <c r="B19" s="33"/>
      <c r="C19" s="34" t="s">
        <v>21</v>
      </c>
      <c r="D19" s="61"/>
      <c r="E19" s="61"/>
      <c r="F19" s="62"/>
      <c r="G19" s="61"/>
      <c r="H19" s="71">
        <f>SUM(H14:H18)</f>
        <v>0</v>
      </c>
    </row>
    <row r="20" spans="2:8" ht="16.5" thickBot="1" x14ac:dyDescent="0.3">
      <c r="B20" s="35"/>
      <c r="C20" s="35"/>
    </row>
    <row r="21" spans="2:8" ht="16.5" thickBot="1" x14ac:dyDescent="0.3">
      <c r="B21" s="25" t="s">
        <v>22</v>
      </c>
      <c r="C21" s="26" t="s">
        <v>23</v>
      </c>
      <c r="D21" s="64"/>
      <c r="E21" s="49"/>
      <c r="F21" s="50"/>
      <c r="G21" s="49"/>
      <c r="H21" s="68"/>
    </row>
    <row r="22" spans="2:8" ht="32.25" thickTop="1" x14ac:dyDescent="0.25">
      <c r="B22" s="29">
        <v>1</v>
      </c>
      <c r="C22" s="28" t="s">
        <v>54</v>
      </c>
      <c r="D22" s="55">
        <v>61</v>
      </c>
      <c r="E22" s="55" t="s">
        <v>16</v>
      </c>
      <c r="F22" s="57"/>
      <c r="G22" s="55" t="s">
        <v>17</v>
      </c>
      <c r="H22" s="69">
        <f t="shared" ref="H22:H27" si="2">+D22*F22</f>
        <v>0</v>
      </c>
    </row>
    <row r="23" spans="2:8" ht="31.5" x14ac:dyDescent="0.25">
      <c r="B23" s="29">
        <v>2</v>
      </c>
      <c r="C23" s="28" t="s">
        <v>55</v>
      </c>
      <c r="D23" s="55">
        <v>19</v>
      </c>
      <c r="E23" s="55" t="s">
        <v>16</v>
      </c>
      <c r="F23" s="57"/>
      <c r="G23" s="55" t="s">
        <v>17</v>
      </c>
      <c r="H23" s="69">
        <f t="shared" si="2"/>
        <v>0</v>
      </c>
    </row>
    <row r="24" spans="2:8" ht="63" x14ac:dyDescent="0.25">
      <c r="B24" s="29">
        <v>3</v>
      </c>
      <c r="C24" s="28" t="s">
        <v>61</v>
      </c>
      <c r="D24" s="55">
        <v>45</v>
      </c>
      <c r="E24" s="55" t="s">
        <v>16</v>
      </c>
      <c r="F24" s="57"/>
      <c r="G24" s="55" t="s">
        <v>17</v>
      </c>
      <c r="H24" s="69">
        <f t="shared" si="2"/>
        <v>0</v>
      </c>
    </row>
    <row r="25" spans="2:8" ht="16.5" customHeight="1" x14ac:dyDescent="0.25">
      <c r="B25" s="29">
        <v>4</v>
      </c>
      <c r="C25" s="30" t="s">
        <v>44</v>
      </c>
      <c r="D25" s="55">
        <v>1</v>
      </c>
      <c r="E25" s="55" t="s">
        <v>24</v>
      </c>
      <c r="F25" s="57"/>
      <c r="G25" s="55" t="s">
        <v>25</v>
      </c>
      <c r="H25" s="69">
        <f t="shared" si="2"/>
        <v>0</v>
      </c>
    </row>
    <row r="26" spans="2:8" x14ac:dyDescent="0.25">
      <c r="B26" s="29">
        <v>5</v>
      </c>
      <c r="C26" s="30" t="s">
        <v>26</v>
      </c>
      <c r="D26" s="55">
        <v>6</v>
      </c>
      <c r="E26" s="55" t="s">
        <v>27</v>
      </c>
      <c r="F26" s="57"/>
      <c r="G26" s="55" t="s">
        <v>28</v>
      </c>
      <c r="H26" s="69">
        <f t="shared" si="2"/>
        <v>0</v>
      </c>
    </row>
    <row r="27" spans="2:8" ht="63.75" thickBot="1" x14ac:dyDescent="0.3">
      <c r="B27" s="31">
        <v>6</v>
      </c>
      <c r="C27" s="32" t="s">
        <v>62</v>
      </c>
      <c r="D27" s="59">
        <v>1</v>
      </c>
      <c r="E27" s="59" t="s">
        <v>29</v>
      </c>
      <c r="F27" s="60"/>
      <c r="G27" s="59" t="s">
        <v>25</v>
      </c>
      <c r="H27" s="70">
        <f t="shared" si="2"/>
        <v>0</v>
      </c>
    </row>
    <row r="28" spans="2:8" ht="16.5" thickBot="1" x14ac:dyDescent="0.3">
      <c r="B28" s="33"/>
      <c r="C28" s="34" t="s">
        <v>30</v>
      </c>
      <c r="D28" s="61"/>
      <c r="E28" s="61"/>
      <c r="F28" s="62"/>
      <c r="G28" s="61"/>
      <c r="H28" s="71">
        <f>SUM(H22:H27)</f>
        <v>0</v>
      </c>
    </row>
    <row r="29" spans="2:8" ht="16.5" thickBot="1" x14ac:dyDescent="0.3">
      <c r="B29" s="20"/>
      <c r="C29" s="20"/>
      <c r="D29" s="20"/>
      <c r="E29" s="20"/>
      <c r="F29" s="63"/>
      <c r="G29" s="20"/>
      <c r="H29" s="66"/>
    </row>
    <row r="30" spans="2:8" x14ac:dyDescent="0.25">
      <c r="B30" s="36"/>
      <c r="C30" s="37" t="s">
        <v>45</v>
      </c>
      <c r="D30" s="37"/>
      <c r="E30" s="37"/>
      <c r="F30" s="44"/>
      <c r="G30" s="37"/>
      <c r="H30" s="79">
        <f>+H28+H19+H11</f>
        <v>0</v>
      </c>
    </row>
    <row r="31" spans="2:8" ht="16.5" thickBot="1" x14ac:dyDescent="0.3">
      <c r="B31" s="38"/>
      <c r="C31" s="39" t="s">
        <v>47</v>
      </c>
      <c r="D31" s="39"/>
      <c r="E31" s="39"/>
      <c r="F31" s="45"/>
      <c r="G31" s="39"/>
      <c r="H31" s="67">
        <f>+H30*0.05</f>
        <v>0</v>
      </c>
    </row>
    <row r="32" spans="2:8" x14ac:dyDescent="0.25">
      <c r="B32" s="40"/>
      <c r="C32" s="41" t="s">
        <v>46</v>
      </c>
      <c r="D32" s="41"/>
      <c r="E32" s="41"/>
      <c r="F32" s="46"/>
      <c r="G32" s="41"/>
      <c r="H32" s="78">
        <f>+H30+H31</f>
        <v>0</v>
      </c>
    </row>
    <row r="33" spans="2:8" ht="16.5" thickBot="1" x14ac:dyDescent="0.3">
      <c r="B33" s="38"/>
      <c r="C33" s="39" t="s">
        <v>31</v>
      </c>
      <c r="D33" s="39"/>
      <c r="E33" s="39"/>
      <c r="F33" s="45"/>
      <c r="G33" s="39"/>
      <c r="H33" s="67">
        <f>H32*0.22</f>
        <v>0</v>
      </c>
    </row>
    <row r="34" spans="2:8" ht="16.5" thickBot="1" x14ac:dyDescent="0.3">
      <c r="B34" s="42"/>
      <c r="C34" s="43" t="s">
        <v>32</v>
      </c>
      <c r="D34" s="43"/>
      <c r="E34" s="43"/>
      <c r="F34" s="47"/>
      <c r="G34" s="43"/>
      <c r="H34" s="74">
        <f>+H32+H33</f>
        <v>0</v>
      </c>
    </row>
  </sheetData>
  <pageMargins left="0.25" right="0.25" top="0.75" bottom="0.75" header="0.3" footer="0.3"/>
  <pageSetup paperSize="9" scale="89" fitToHeight="0" orientation="portrait" r:id="rId1"/>
  <ignoredErrors>
    <ignoredError sqref="H33" formula="1"/>
  </ignoredErrors>
  <drawing r:id="rId2"/>
  <legacyDrawing r:id="rId3"/>
  <oleObjects>
    <mc:AlternateContent xmlns:mc="http://schemas.openxmlformats.org/markup-compatibility/2006">
      <mc:Choice Requires="x14">
        <oleObject progId="Visio.Drawing.11" shapeId="2050" r:id="rId4">
          <objectPr defaultSize="0" autoPict="0" r:id="rId5">
            <anchor moveWithCells="1">
              <from>
                <xdr:col>1</xdr:col>
                <xdr:colOff>9525</xdr:colOff>
                <xdr:row>36</xdr:row>
                <xdr:rowOff>9525</xdr:rowOff>
              </from>
              <to>
                <xdr:col>6</xdr:col>
                <xdr:colOff>200025</xdr:colOff>
                <xdr:row>81</xdr:row>
                <xdr:rowOff>57150</xdr:rowOff>
              </to>
            </anchor>
          </objectPr>
        </oleObject>
      </mc:Choice>
      <mc:Fallback>
        <oleObject progId="Visio.Drawing.11" shapeId="205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D419B-04C4-4DA3-BD5E-02F930DFB107}">
  <sheetPr>
    <pageSetUpPr fitToPage="1"/>
  </sheetPr>
  <dimension ref="B1:H38"/>
  <sheetViews>
    <sheetView tabSelected="1" workbookViewId="0">
      <selection activeCell="C2" sqref="C2"/>
    </sheetView>
  </sheetViews>
  <sheetFormatPr defaultRowHeight="15.75" x14ac:dyDescent="0.25"/>
  <cols>
    <col min="1" max="1" width="9.140625" style="21"/>
    <col min="2" max="2" width="7" style="21" customWidth="1"/>
    <col min="3" max="3" width="39.42578125" style="21" customWidth="1"/>
    <col min="4" max="4" width="10.42578125" style="35" customWidth="1"/>
    <col min="5" max="5" width="8.140625" style="35" customWidth="1"/>
    <col min="6" max="6" width="14" style="48" customWidth="1"/>
    <col min="7" max="7" width="8.140625" style="35" customWidth="1"/>
    <col min="8" max="8" width="16.42578125" style="65" customWidth="1"/>
    <col min="9" max="16384" width="9.140625" style="21"/>
  </cols>
  <sheetData>
    <row r="1" spans="2:8" ht="16.5" thickBot="1" x14ac:dyDescent="0.3"/>
    <row r="2" spans="2:8" ht="18" thickBot="1" x14ac:dyDescent="0.3">
      <c r="B2" s="75"/>
      <c r="C2" s="76" t="s">
        <v>49</v>
      </c>
      <c r="D2" s="76"/>
      <c r="E2" s="76"/>
      <c r="F2" s="76"/>
      <c r="G2" s="76"/>
      <c r="H2" s="77"/>
    </row>
    <row r="4" spans="2:8" ht="31.5" x14ac:dyDescent="0.25">
      <c r="B4" s="22"/>
      <c r="C4" s="22" t="s">
        <v>33</v>
      </c>
      <c r="D4" s="22" t="s">
        <v>35</v>
      </c>
      <c r="E4" s="23" t="s">
        <v>34</v>
      </c>
      <c r="F4" s="24" t="s">
        <v>67</v>
      </c>
      <c r="G4" s="23" t="s">
        <v>34</v>
      </c>
      <c r="H4" s="24" t="s">
        <v>68</v>
      </c>
    </row>
    <row r="5" spans="2:8" ht="16.5" thickBot="1" x14ac:dyDescent="0.3"/>
    <row r="6" spans="2:8" ht="16.5" thickBot="1" x14ac:dyDescent="0.3">
      <c r="B6" s="25" t="s">
        <v>11</v>
      </c>
      <c r="C6" s="26" t="s">
        <v>37</v>
      </c>
      <c r="D6" s="49"/>
      <c r="E6" s="49"/>
      <c r="F6" s="50"/>
      <c r="G6" s="49"/>
      <c r="H6" s="68"/>
    </row>
    <row r="7" spans="2:8" ht="16.5" thickTop="1" x14ac:dyDescent="0.25">
      <c r="B7" s="27">
        <v>1</v>
      </c>
      <c r="C7" s="28" t="s">
        <v>12</v>
      </c>
      <c r="D7" s="51" t="s">
        <v>36</v>
      </c>
      <c r="E7" s="52"/>
      <c r="F7" s="53"/>
      <c r="G7" s="52"/>
      <c r="H7" s="72">
        <f>+F7</f>
        <v>0</v>
      </c>
    </row>
    <row r="8" spans="2:8" x14ac:dyDescent="0.25">
      <c r="B8" s="29">
        <v>2</v>
      </c>
      <c r="C8" s="30" t="s">
        <v>38</v>
      </c>
      <c r="D8" s="54" t="s">
        <v>36</v>
      </c>
      <c r="E8" s="55"/>
      <c r="F8" s="56"/>
      <c r="G8" s="55"/>
      <c r="H8" s="73">
        <f t="shared" ref="H8:H10" si="0">+F8</f>
        <v>0</v>
      </c>
    </row>
    <row r="9" spans="2:8" ht="47.25" x14ac:dyDescent="0.25">
      <c r="B9" s="29">
        <v>3</v>
      </c>
      <c r="C9" s="30" t="s">
        <v>41</v>
      </c>
      <c r="D9" s="54" t="s">
        <v>36</v>
      </c>
      <c r="E9" s="55"/>
      <c r="F9" s="57"/>
      <c r="G9" s="55"/>
      <c r="H9" s="69">
        <f t="shared" si="0"/>
        <v>0</v>
      </c>
    </row>
    <row r="10" spans="2:8" ht="16.5" thickBot="1" x14ac:dyDescent="0.3">
      <c r="B10" s="31">
        <v>4</v>
      </c>
      <c r="C10" s="32" t="s">
        <v>42</v>
      </c>
      <c r="D10" s="58" t="s">
        <v>36</v>
      </c>
      <c r="E10" s="59"/>
      <c r="F10" s="60"/>
      <c r="G10" s="59"/>
      <c r="H10" s="70">
        <f t="shared" si="0"/>
        <v>0</v>
      </c>
    </row>
    <row r="11" spans="2:8" ht="16.5" thickBot="1" x14ac:dyDescent="0.3">
      <c r="B11" s="33"/>
      <c r="C11" s="34" t="s">
        <v>13</v>
      </c>
      <c r="D11" s="61"/>
      <c r="E11" s="61"/>
      <c r="F11" s="62"/>
      <c r="G11" s="61"/>
      <c r="H11" s="71">
        <f>SUM(H7:H10)</f>
        <v>0</v>
      </c>
    </row>
    <row r="12" spans="2:8" ht="16.5" thickBot="1" x14ac:dyDescent="0.3">
      <c r="B12" s="20"/>
      <c r="C12" s="20"/>
      <c r="D12" s="20"/>
      <c r="E12" s="20"/>
      <c r="F12" s="63"/>
      <c r="G12" s="20"/>
      <c r="H12" s="66"/>
    </row>
    <row r="13" spans="2:8" ht="16.5" thickBot="1" x14ac:dyDescent="0.3">
      <c r="B13" s="25" t="s">
        <v>14</v>
      </c>
      <c r="C13" s="26" t="s">
        <v>15</v>
      </c>
      <c r="D13" s="49"/>
      <c r="E13" s="49"/>
      <c r="F13" s="50"/>
      <c r="G13" s="49"/>
      <c r="H13" s="68"/>
    </row>
    <row r="14" spans="2:8" ht="48" thickTop="1" x14ac:dyDescent="0.25">
      <c r="B14" s="29">
        <v>1</v>
      </c>
      <c r="C14" s="30" t="s">
        <v>56</v>
      </c>
      <c r="D14" s="55">
        <v>25</v>
      </c>
      <c r="E14" s="55" t="s">
        <v>16</v>
      </c>
      <c r="F14" s="57"/>
      <c r="G14" s="55" t="s">
        <v>17</v>
      </c>
      <c r="H14" s="69">
        <f t="shared" ref="H14:H20" si="1">+D14*F14</f>
        <v>0</v>
      </c>
    </row>
    <row r="15" spans="2:8" ht="47.25" x14ac:dyDescent="0.25">
      <c r="B15" s="29">
        <v>2</v>
      </c>
      <c r="C15" s="30" t="s">
        <v>50</v>
      </c>
      <c r="D15" s="55">
        <v>25</v>
      </c>
      <c r="E15" s="55" t="s">
        <v>16</v>
      </c>
      <c r="F15" s="57"/>
      <c r="G15" s="55" t="s">
        <v>17</v>
      </c>
      <c r="H15" s="69">
        <f t="shared" si="1"/>
        <v>0</v>
      </c>
    </row>
    <row r="16" spans="2:8" ht="47.25" x14ac:dyDescent="0.25">
      <c r="B16" s="29">
        <v>3</v>
      </c>
      <c r="C16" s="30" t="s">
        <v>51</v>
      </c>
      <c r="D16" s="55">
        <v>35</v>
      </c>
      <c r="E16" s="55" t="s">
        <v>16</v>
      </c>
      <c r="F16" s="57"/>
      <c r="G16" s="55" t="s">
        <v>17</v>
      </c>
      <c r="H16" s="69">
        <f t="shared" ref="H16:H17" si="2">+D16*F16</f>
        <v>0</v>
      </c>
    </row>
    <row r="17" spans="2:8" ht="31.5" x14ac:dyDescent="0.25">
      <c r="B17" s="29">
        <v>4</v>
      </c>
      <c r="C17" s="30" t="s">
        <v>52</v>
      </c>
      <c r="D17" s="55">
        <v>60</v>
      </c>
      <c r="E17" s="55" t="s">
        <v>16</v>
      </c>
      <c r="F17" s="57"/>
      <c r="G17" s="55" t="s">
        <v>17</v>
      </c>
      <c r="H17" s="69">
        <f t="shared" si="2"/>
        <v>0</v>
      </c>
    </row>
    <row r="18" spans="2:8" ht="47.25" x14ac:dyDescent="0.25">
      <c r="B18" s="29">
        <v>5</v>
      </c>
      <c r="C18" s="30" t="s">
        <v>58</v>
      </c>
      <c r="D18" s="55">
        <v>100</v>
      </c>
      <c r="E18" s="55" t="s">
        <v>16</v>
      </c>
      <c r="F18" s="57"/>
      <c r="G18" s="55" t="s">
        <v>17</v>
      </c>
      <c r="H18" s="69">
        <f t="shared" si="1"/>
        <v>0</v>
      </c>
    </row>
    <row r="19" spans="2:8" ht="31.5" x14ac:dyDescent="0.25">
      <c r="B19" s="29">
        <v>6</v>
      </c>
      <c r="C19" s="30" t="s">
        <v>57</v>
      </c>
      <c r="D19" s="55">
        <v>103</v>
      </c>
      <c r="E19" s="55" t="s">
        <v>16</v>
      </c>
      <c r="F19" s="57"/>
      <c r="G19" s="55" t="s">
        <v>17</v>
      </c>
      <c r="H19" s="69">
        <f t="shared" si="1"/>
        <v>0</v>
      </c>
    </row>
    <row r="20" spans="2:8" ht="16.5" thickBot="1" x14ac:dyDescent="0.3">
      <c r="B20" s="29">
        <v>7</v>
      </c>
      <c r="C20" s="32" t="s">
        <v>18</v>
      </c>
      <c r="D20" s="59">
        <v>24</v>
      </c>
      <c r="E20" s="59" t="s">
        <v>19</v>
      </c>
      <c r="F20" s="60"/>
      <c r="G20" s="59" t="s">
        <v>20</v>
      </c>
      <c r="H20" s="70">
        <f t="shared" si="1"/>
        <v>0</v>
      </c>
    </row>
    <row r="21" spans="2:8" ht="16.5" thickBot="1" x14ac:dyDescent="0.3">
      <c r="B21" s="33"/>
      <c r="C21" s="34" t="s">
        <v>21</v>
      </c>
      <c r="D21" s="61"/>
      <c r="E21" s="61"/>
      <c r="F21" s="62"/>
      <c r="G21" s="61"/>
      <c r="H21" s="71">
        <f>SUM(H14:H20)</f>
        <v>0</v>
      </c>
    </row>
    <row r="22" spans="2:8" ht="16.5" thickBot="1" x14ac:dyDescent="0.3">
      <c r="B22" s="35"/>
      <c r="C22" s="35"/>
    </row>
    <row r="23" spans="2:8" ht="16.5" thickBot="1" x14ac:dyDescent="0.3">
      <c r="B23" s="25" t="s">
        <v>22</v>
      </c>
      <c r="C23" s="26" t="s">
        <v>23</v>
      </c>
      <c r="D23" s="64"/>
      <c r="E23" s="49"/>
      <c r="F23" s="50"/>
      <c r="G23" s="49"/>
      <c r="H23" s="68"/>
    </row>
    <row r="24" spans="2:8" ht="48" thickTop="1" x14ac:dyDescent="0.25">
      <c r="B24" s="29">
        <v>1</v>
      </c>
      <c r="C24" s="28" t="s">
        <v>59</v>
      </c>
      <c r="D24" s="55">
        <v>25</v>
      </c>
      <c r="E24" s="55" t="s">
        <v>16</v>
      </c>
      <c r="F24" s="57"/>
      <c r="G24" s="55" t="s">
        <v>17</v>
      </c>
      <c r="H24" s="69">
        <f t="shared" ref="H24" si="3">+D24*F24</f>
        <v>0</v>
      </c>
    </row>
    <row r="25" spans="2:8" ht="47.25" x14ac:dyDescent="0.25">
      <c r="B25" s="29">
        <v>2</v>
      </c>
      <c r="C25" s="28" t="s">
        <v>60</v>
      </c>
      <c r="D25" s="55">
        <v>30</v>
      </c>
      <c r="E25" s="55" t="s">
        <v>16</v>
      </c>
      <c r="F25" s="57"/>
      <c r="G25" s="55" t="s">
        <v>17</v>
      </c>
      <c r="H25" s="69">
        <f t="shared" ref="H25:H31" si="4">+D25*F25</f>
        <v>0</v>
      </c>
    </row>
    <row r="26" spans="2:8" ht="63" x14ac:dyDescent="0.25">
      <c r="B26" s="29">
        <v>3</v>
      </c>
      <c r="C26" s="28" t="s">
        <v>63</v>
      </c>
      <c r="D26" s="55">
        <v>30</v>
      </c>
      <c r="E26" s="55" t="s">
        <v>16</v>
      </c>
      <c r="F26" s="57"/>
      <c r="G26" s="55" t="s">
        <v>17</v>
      </c>
      <c r="H26" s="69">
        <f t="shared" si="4"/>
        <v>0</v>
      </c>
    </row>
    <row r="27" spans="2:8" ht="47.25" x14ac:dyDescent="0.25">
      <c r="B27" s="29">
        <v>4</v>
      </c>
      <c r="C27" s="28" t="s">
        <v>64</v>
      </c>
      <c r="D27" s="55">
        <v>33</v>
      </c>
      <c r="E27" s="55" t="s">
        <v>16</v>
      </c>
      <c r="F27" s="57"/>
      <c r="G27" s="55" t="s">
        <v>17</v>
      </c>
      <c r="H27" s="69">
        <f t="shared" ref="H27" si="5">+D27*F27</f>
        <v>0</v>
      </c>
    </row>
    <row r="28" spans="2:8" ht="63" x14ac:dyDescent="0.25">
      <c r="B28" s="29">
        <v>5</v>
      </c>
      <c r="C28" s="28" t="s">
        <v>65</v>
      </c>
      <c r="D28" s="55">
        <v>70</v>
      </c>
      <c r="E28" s="55" t="s">
        <v>16</v>
      </c>
      <c r="F28" s="57"/>
      <c r="G28" s="55" t="s">
        <v>17</v>
      </c>
      <c r="H28" s="69">
        <f t="shared" si="4"/>
        <v>0</v>
      </c>
    </row>
    <row r="29" spans="2:8" x14ac:dyDescent="0.25">
      <c r="B29" s="29">
        <v>6</v>
      </c>
      <c r="C29" s="30" t="s">
        <v>44</v>
      </c>
      <c r="D29" s="55">
        <v>1</v>
      </c>
      <c r="E29" s="55" t="s">
        <v>24</v>
      </c>
      <c r="F29" s="57"/>
      <c r="G29" s="55" t="s">
        <v>25</v>
      </c>
      <c r="H29" s="69">
        <f t="shared" si="4"/>
        <v>0</v>
      </c>
    </row>
    <row r="30" spans="2:8" x14ac:dyDescent="0.25">
      <c r="B30" s="29">
        <v>7</v>
      </c>
      <c r="C30" s="30" t="s">
        <v>26</v>
      </c>
      <c r="D30" s="55">
        <v>3</v>
      </c>
      <c r="E30" s="55" t="s">
        <v>27</v>
      </c>
      <c r="F30" s="57"/>
      <c r="G30" s="55" t="s">
        <v>28</v>
      </c>
      <c r="H30" s="69">
        <f t="shared" si="4"/>
        <v>0</v>
      </c>
    </row>
    <row r="31" spans="2:8" ht="95.25" thickBot="1" x14ac:dyDescent="0.3">
      <c r="B31" s="31">
        <v>8</v>
      </c>
      <c r="C31" s="32" t="s">
        <v>66</v>
      </c>
      <c r="D31" s="59">
        <v>1</v>
      </c>
      <c r="E31" s="59" t="s">
        <v>29</v>
      </c>
      <c r="F31" s="60"/>
      <c r="G31" s="59" t="s">
        <v>25</v>
      </c>
      <c r="H31" s="70">
        <f t="shared" si="4"/>
        <v>0</v>
      </c>
    </row>
    <row r="32" spans="2:8" ht="16.5" thickBot="1" x14ac:dyDescent="0.3">
      <c r="B32" s="33"/>
      <c r="C32" s="34" t="s">
        <v>30</v>
      </c>
      <c r="D32" s="61"/>
      <c r="E32" s="61"/>
      <c r="F32" s="62"/>
      <c r="G32" s="61"/>
      <c r="H32" s="71">
        <f>SUM(H24:H31)</f>
        <v>0</v>
      </c>
    </row>
    <row r="33" spans="2:8" ht="16.5" thickBot="1" x14ac:dyDescent="0.3">
      <c r="B33" s="20"/>
      <c r="C33" s="20"/>
      <c r="D33" s="20"/>
      <c r="E33" s="20"/>
      <c r="F33" s="63"/>
      <c r="G33" s="20"/>
      <c r="H33" s="66"/>
    </row>
    <row r="34" spans="2:8" x14ac:dyDescent="0.25">
      <c r="B34" s="36"/>
      <c r="C34" s="37" t="s">
        <v>45</v>
      </c>
      <c r="D34" s="37"/>
      <c r="E34" s="37"/>
      <c r="F34" s="44"/>
      <c r="G34" s="37"/>
      <c r="H34" s="79">
        <f>+H32+H21+H11</f>
        <v>0</v>
      </c>
    </row>
    <row r="35" spans="2:8" ht="16.5" thickBot="1" x14ac:dyDescent="0.3">
      <c r="B35" s="38"/>
      <c r="C35" s="39" t="s">
        <v>47</v>
      </c>
      <c r="D35" s="39"/>
      <c r="E35" s="39"/>
      <c r="F35" s="45"/>
      <c r="G35" s="39"/>
      <c r="H35" s="67">
        <f>+H34*0.05</f>
        <v>0</v>
      </c>
    </row>
    <row r="36" spans="2:8" x14ac:dyDescent="0.25">
      <c r="B36" s="40"/>
      <c r="C36" s="41" t="s">
        <v>46</v>
      </c>
      <c r="D36" s="41"/>
      <c r="E36" s="41"/>
      <c r="F36" s="46"/>
      <c r="G36" s="41"/>
      <c r="H36" s="78">
        <f>+H34+H35</f>
        <v>0</v>
      </c>
    </row>
    <row r="37" spans="2:8" ht="16.5" thickBot="1" x14ac:dyDescent="0.3">
      <c r="B37" s="38"/>
      <c r="C37" s="39" t="s">
        <v>31</v>
      </c>
      <c r="D37" s="39"/>
      <c r="E37" s="39"/>
      <c r="F37" s="45"/>
      <c r="G37" s="39"/>
      <c r="H37" s="67">
        <f>H36*0.22</f>
        <v>0</v>
      </c>
    </row>
    <row r="38" spans="2:8" ht="16.5" thickBot="1" x14ac:dyDescent="0.3">
      <c r="B38" s="42"/>
      <c r="C38" s="43" t="s">
        <v>32</v>
      </c>
      <c r="D38" s="43"/>
      <c r="E38" s="43"/>
      <c r="F38" s="47"/>
      <c r="G38" s="43"/>
      <c r="H38" s="74">
        <f>+H36+H37</f>
        <v>0</v>
      </c>
    </row>
  </sheetData>
  <pageMargins left="0.25" right="0.25" top="0.75" bottom="0.75" header="0.3" footer="0.3"/>
  <pageSetup paperSize="9"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REKAPITULACIJA</vt:lpstr>
      <vt:lpstr>Vrtina ZGB-2</vt:lpstr>
      <vt:lpstr>Vrtina Li-2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Zorn</dc:creator>
  <cp:lastModifiedBy>Miha Zorn</cp:lastModifiedBy>
  <cp:lastPrinted>2024-10-07T14:33:34Z</cp:lastPrinted>
  <dcterms:created xsi:type="dcterms:W3CDTF">2024-10-07T14:07:54Z</dcterms:created>
  <dcterms:modified xsi:type="dcterms:W3CDTF">2024-11-07T13:41:59Z</dcterms:modified>
</cp:coreProperties>
</file>