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jeglic\Desktop\03_Aleja Žale\05_Razpis\JN popis\"/>
    </mc:Choice>
  </mc:AlternateContent>
  <bookViews>
    <workbookView xWindow="0" yWindow="0" windowWidth="28770" windowHeight="8145" tabRatio="908" firstSheet="17" activeTab="27"/>
  </bookViews>
  <sheets>
    <sheet name="rekapitulacija" sheetId="12" r:id="rId1"/>
    <sheet name="Splošne opombe" sheetId="13" r:id="rId2"/>
    <sheet name="Prip. dela in tuje storite" sheetId="52" r:id="rId3"/>
    <sheet name="segment1 in vhodni del" sheetId="2" r:id="rId4"/>
    <sheet name="segment2" sheetId="4" r:id="rId5"/>
    <sheet name="segment3" sheetId="6" r:id="rId6"/>
    <sheet name="segment4" sheetId="7" r:id="rId7"/>
    <sheet name="segment5" sheetId="8" r:id="rId8"/>
    <sheet name="segment6" sheetId="9" r:id="rId9"/>
    <sheet name="s park" sheetId="11" r:id="rId10"/>
    <sheet name="zel piramida" sheetId="10" r:id="rId11"/>
    <sheet name="spremljajoči motivi" sheetId="14" r:id="rId12"/>
    <sheet name="KA rekapitulacija" sheetId="30" r:id="rId13"/>
    <sheet name="Cardo celotnih ZAL" sheetId="46" r:id="rId14"/>
    <sheet name="VOD rekapitulacija" sheetId="32" r:id="rId15"/>
    <sheet name="VOD Predviden vodovod A" sheetId="36" r:id="rId16"/>
    <sheet name="KOM rekapitulacija" sheetId="23" r:id="rId17"/>
    <sheet name="KOM KANAL S" sheetId="35" r:id="rId18"/>
    <sheet name="EL EKK MB rekapitulacija" sheetId="25" r:id="rId19"/>
    <sheet name="EL EKK MB" sheetId="26" r:id="rId20"/>
    <sheet name="EL LJ EKK IN SN rekapitulacija" sheetId="51" r:id="rId21"/>
    <sheet name="EL LJ EKK IN SN" sheetId="49" r:id="rId22"/>
    <sheet name="ALEJA, PROMET rekap " sheetId="44" r:id="rId23"/>
    <sheet name="ALEJA, PROMET" sheetId="45" r:id="rId24"/>
    <sheet name="EL Javna razsvet rekapitulacija" sheetId="38" r:id="rId25"/>
    <sheet name="EL Javna razsvetljava" sheetId="39" r:id="rId26"/>
    <sheet name="EL TK rekapitulacija" sheetId="40" r:id="rId27"/>
    <sheet name="T2+TS" sheetId="42" r:id="rId28"/>
  </sheets>
  <externalReferences>
    <externalReference r:id="rId29"/>
  </externalReferences>
  <definedNames>
    <definedName name="CENA" localSheetId="13">#REF!</definedName>
    <definedName name="CENA" localSheetId="24">#REF!</definedName>
    <definedName name="CENA" localSheetId="25">#REF!</definedName>
    <definedName name="CENA" localSheetId="21">#REF!</definedName>
    <definedName name="CENA" localSheetId="20">#REF!</definedName>
    <definedName name="CENA" localSheetId="26">#REF!</definedName>
    <definedName name="CENA" localSheetId="12">#REF!</definedName>
    <definedName name="CENA" localSheetId="14">#REF!</definedName>
    <definedName name="CENA">#REF!</definedName>
    <definedName name="Excel_BuiltIn_Print_Area_10" localSheetId="19">'EL EKK MB'!$A$1:$F$20</definedName>
    <definedName name="Excel_BuiltIn_Print_Area_10" localSheetId="18">'EL EKK MB rekapitulacija'!$A$1:$E$40</definedName>
    <definedName name="Excel_BuiltIn_Print_Area_10" localSheetId="24">'EL Javna razsvet rekapitulacija'!$A$1:$E$40</definedName>
    <definedName name="Excel_BuiltIn_Print_Area_10" localSheetId="25">'EL Javna razsvetljava'!$A$1:$F$32</definedName>
    <definedName name="Excel_BuiltIn_Print_Area_10" localSheetId="21">'EL LJ EKK IN SN'!$A$1:$F$13</definedName>
    <definedName name="Excel_BuiltIn_Print_Area_10" localSheetId="20">'EL LJ EKK IN SN rekapitulacija'!$A$1:$E$31</definedName>
    <definedName name="Excel_BuiltIn_Print_Area_10" localSheetId="26">'EL TK rekapitulacija'!$A$1:$E$49</definedName>
    <definedName name="Excel_BuiltIn_Print_Area_10" localSheetId="16">'KOM rekapitulacija'!$A$1:$F$19</definedName>
    <definedName name="Excel_BuiltIn_Print_Area_10" localSheetId="2">'Prip. dela in tuje storite'!#REF!</definedName>
    <definedName name="Excel_BuiltIn_Print_Area_10" localSheetId="0">rekapitulacija!$A$5:$F$31</definedName>
    <definedName name="Excel_BuiltIn_Print_Area_10" localSheetId="9">'s park'!$A$1:$F$104</definedName>
    <definedName name="Excel_BuiltIn_Print_Area_10" localSheetId="4">segment2!$A$1:$F$195</definedName>
    <definedName name="Excel_BuiltIn_Print_Area_10" localSheetId="5">segment3!$A$1:$F$175</definedName>
    <definedName name="Excel_BuiltIn_Print_Area_10" localSheetId="6">segment4!$A$1:$F$179</definedName>
    <definedName name="Excel_BuiltIn_Print_Area_10" localSheetId="7">segment5!$A$1:$F$221</definedName>
    <definedName name="Excel_BuiltIn_Print_Area_10" localSheetId="8">segment6!$A$1:$F$219</definedName>
    <definedName name="Excel_BuiltIn_Print_Area_10" localSheetId="1">'Splošne opombe'!$A$1:$F$211</definedName>
    <definedName name="Excel_BuiltIn_Print_Area_10" localSheetId="11">'spremljajoči motivi'!$A$1:$F$49</definedName>
    <definedName name="Excel_BuiltIn_Print_Area_10" localSheetId="14">'VOD rekapitulacija'!$A$1:$F$20</definedName>
    <definedName name="Excel_BuiltIn_Print_Area_10" localSheetId="10">'zel piramida'!$A$1:$F$116</definedName>
    <definedName name="Excel_BuiltIn_Print_Area_10">'segment1 in vhodni del'!$A$1:$F$216</definedName>
    <definedName name="Excel_BuiltIn_Print_Area_11" localSheetId="19">'EL EKK MB'!$A$1:$F$20</definedName>
    <definedName name="Excel_BuiltIn_Print_Area_11" localSheetId="18">'EL EKK MB rekapitulacija'!$A$1:$E$40</definedName>
    <definedName name="Excel_BuiltIn_Print_Area_11" localSheetId="24">'EL Javna razsvet rekapitulacija'!$A$1:$E$40</definedName>
    <definedName name="Excel_BuiltIn_Print_Area_11" localSheetId="25">'EL Javna razsvetljava'!$A$1:$F$32</definedName>
    <definedName name="Excel_BuiltIn_Print_Area_11" localSheetId="21">'EL LJ EKK IN SN'!$A$1:$F$13</definedName>
    <definedName name="Excel_BuiltIn_Print_Area_11" localSheetId="20">'EL LJ EKK IN SN rekapitulacija'!$A$1:$E$31</definedName>
    <definedName name="Excel_BuiltIn_Print_Area_11" localSheetId="26">'EL TK rekapitulacija'!$A$1:$E$49</definedName>
    <definedName name="Excel_BuiltIn_Print_Area_11" localSheetId="16">'KOM rekapitulacija'!$A$1:$F$19</definedName>
    <definedName name="Excel_BuiltIn_Print_Area_11" localSheetId="2">'Prip. dela in tuje storite'!#REF!</definedName>
    <definedName name="Excel_BuiltIn_Print_Area_11" localSheetId="0">rekapitulacija!$A$5:$F$31</definedName>
    <definedName name="Excel_BuiltIn_Print_Area_11" localSheetId="9">'s park'!$A$1:$F$89</definedName>
    <definedName name="Excel_BuiltIn_Print_Area_11" localSheetId="4">segment2!$A$1:$F$73</definedName>
    <definedName name="Excel_BuiltIn_Print_Area_11" localSheetId="5">segment3!$A$1:$F$100</definedName>
    <definedName name="Excel_BuiltIn_Print_Area_11" localSheetId="6">segment4!$A$1:$F$101</definedName>
    <definedName name="Excel_BuiltIn_Print_Area_11" localSheetId="7">segment5!$A$1:$F$103</definedName>
    <definedName name="Excel_BuiltIn_Print_Area_11" localSheetId="8">segment6!$A$1:$F$108</definedName>
    <definedName name="Excel_BuiltIn_Print_Area_11" localSheetId="1">'Splošne opombe'!$A$1:$F$72</definedName>
    <definedName name="Excel_BuiltIn_Print_Area_11" localSheetId="11">'spremljajoči motivi'!$A$1:$F$49</definedName>
    <definedName name="Excel_BuiltIn_Print_Area_11" localSheetId="14">'VOD rekapitulacija'!$A$1:$F$20</definedName>
    <definedName name="Excel_BuiltIn_Print_Area_11" localSheetId="10">'zel piramida'!$A$1:$F$116</definedName>
    <definedName name="Excel_BuiltIn_Print_Area_11">'segment1 in vhodni del'!$A$1:$F$75</definedName>
    <definedName name="Excel_BuiltIn_Print_Area_7" localSheetId="19">#REF!</definedName>
    <definedName name="Excel_BuiltIn_Print_Area_7" localSheetId="18">#REF!</definedName>
    <definedName name="Excel_BuiltIn_Print_Area_7" localSheetId="24">#REF!</definedName>
    <definedName name="Excel_BuiltIn_Print_Area_7" localSheetId="25">#REF!</definedName>
    <definedName name="Excel_BuiltIn_Print_Area_7" localSheetId="21">#REF!</definedName>
    <definedName name="Excel_BuiltIn_Print_Area_7" localSheetId="20">#REF!</definedName>
    <definedName name="Excel_BuiltIn_Print_Area_7" localSheetId="26">#REF!</definedName>
    <definedName name="Excel_BuiltIn_Print_Area_7" localSheetId="16">#REF!</definedName>
    <definedName name="Excel_BuiltIn_Print_Area_7" localSheetId="2">#REF!</definedName>
    <definedName name="Excel_BuiltIn_Print_Area_7" localSheetId="0">#REF!</definedName>
    <definedName name="Excel_BuiltIn_Print_Area_7" localSheetId="9">#REF!</definedName>
    <definedName name="Excel_BuiltIn_Print_Area_7" localSheetId="5">#REF!</definedName>
    <definedName name="Excel_BuiltIn_Print_Area_7" localSheetId="6">#REF!</definedName>
    <definedName name="Excel_BuiltIn_Print_Area_7" localSheetId="7">#REF!</definedName>
    <definedName name="Excel_BuiltIn_Print_Area_7" localSheetId="8">#REF!</definedName>
    <definedName name="Excel_BuiltIn_Print_Area_7" localSheetId="1">#REF!</definedName>
    <definedName name="Excel_BuiltIn_Print_Area_7" localSheetId="11">#REF!</definedName>
    <definedName name="Excel_BuiltIn_Print_Area_7" localSheetId="14">#REF!</definedName>
    <definedName name="Excel_BuiltIn_Print_Area_7" localSheetId="10">#REF!</definedName>
    <definedName name="Excel_BuiltIn_Print_Area_7">#REF!</definedName>
    <definedName name="Excel_BuiltIn_Print_Area_8" localSheetId="19">#REF!</definedName>
    <definedName name="Excel_BuiltIn_Print_Area_8" localSheetId="18">#REF!</definedName>
    <definedName name="Excel_BuiltIn_Print_Area_8" localSheetId="24">#REF!</definedName>
    <definedName name="Excel_BuiltIn_Print_Area_8" localSheetId="25">#REF!</definedName>
    <definedName name="Excel_BuiltIn_Print_Area_8" localSheetId="21">#REF!</definedName>
    <definedName name="Excel_BuiltIn_Print_Area_8" localSheetId="20">#REF!</definedName>
    <definedName name="Excel_BuiltIn_Print_Area_8" localSheetId="26">#REF!</definedName>
    <definedName name="Excel_BuiltIn_Print_Area_8" localSheetId="16">#REF!</definedName>
    <definedName name="Excel_BuiltIn_Print_Area_8" localSheetId="2">#REF!</definedName>
    <definedName name="Excel_BuiltIn_Print_Area_8" localSheetId="0">#REF!</definedName>
    <definedName name="Excel_BuiltIn_Print_Area_8" localSheetId="9">#REF!</definedName>
    <definedName name="Excel_BuiltIn_Print_Area_8" localSheetId="5">#REF!</definedName>
    <definedName name="Excel_BuiltIn_Print_Area_8" localSheetId="6">#REF!</definedName>
    <definedName name="Excel_BuiltIn_Print_Area_8" localSheetId="7">#REF!</definedName>
    <definedName name="Excel_BuiltIn_Print_Area_8" localSheetId="8">#REF!</definedName>
    <definedName name="Excel_BuiltIn_Print_Area_8" localSheetId="1">#REF!</definedName>
    <definedName name="Excel_BuiltIn_Print_Area_8" localSheetId="11">#REF!</definedName>
    <definedName name="Excel_BuiltIn_Print_Area_8" localSheetId="14">#REF!</definedName>
    <definedName name="Excel_BuiltIn_Print_Area_8" localSheetId="10">#REF!</definedName>
    <definedName name="Excel_BuiltIn_Print_Area_8">#REF!</definedName>
    <definedName name="Excel_BuiltIn_Print_Area_9" localSheetId="19">#REF!</definedName>
    <definedName name="Excel_BuiltIn_Print_Area_9" localSheetId="18">#REF!</definedName>
    <definedName name="Excel_BuiltIn_Print_Area_9" localSheetId="24">#REF!</definedName>
    <definedName name="Excel_BuiltIn_Print_Area_9" localSheetId="25">#REF!</definedName>
    <definedName name="Excel_BuiltIn_Print_Area_9" localSheetId="21">#REF!</definedName>
    <definedName name="Excel_BuiltIn_Print_Area_9" localSheetId="20">#REF!</definedName>
    <definedName name="Excel_BuiltIn_Print_Area_9" localSheetId="26">#REF!</definedName>
    <definedName name="Excel_BuiltIn_Print_Area_9" localSheetId="16">#REF!</definedName>
    <definedName name="Excel_BuiltIn_Print_Area_9" localSheetId="2">#REF!</definedName>
    <definedName name="Excel_BuiltIn_Print_Area_9" localSheetId="0">#REF!</definedName>
    <definedName name="Excel_BuiltIn_Print_Area_9" localSheetId="9">#REF!</definedName>
    <definedName name="Excel_BuiltIn_Print_Area_9" localSheetId="5">#REF!</definedName>
    <definedName name="Excel_BuiltIn_Print_Area_9" localSheetId="6">#REF!</definedName>
    <definedName name="Excel_BuiltIn_Print_Area_9" localSheetId="7">#REF!</definedName>
    <definedName name="Excel_BuiltIn_Print_Area_9" localSheetId="8">#REF!</definedName>
    <definedName name="Excel_BuiltIn_Print_Area_9" localSheetId="1">#REF!</definedName>
    <definedName name="Excel_BuiltIn_Print_Area_9" localSheetId="11">#REF!</definedName>
    <definedName name="Excel_BuiltIn_Print_Area_9" localSheetId="14">#REF!</definedName>
    <definedName name="Excel_BuiltIn_Print_Area_9" localSheetId="10">#REF!</definedName>
    <definedName name="Excel_BuiltIn_Print_Area_9">#REF!</definedName>
    <definedName name="KOLIC" localSheetId="13">#REF!</definedName>
    <definedName name="KOLIC" localSheetId="24">#REF!</definedName>
    <definedName name="KOLIC" localSheetId="25">#REF!</definedName>
    <definedName name="KOLIC" localSheetId="21">#REF!</definedName>
    <definedName name="KOLIC" localSheetId="20">#REF!</definedName>
    <definedName name="KOLIC" localSheetId="26">#REF!</definedName>
    <definedName name="KOLIC" localSheetId="12">#REF!</definedName>
    <definedName name="KOLIC" localSheetId="14">#REF!</definedName>
    <definedName name="KOLIC">#REF!</definedName>
    <definedName name="_xlnm.Print_Area" localSheetId="23">'ALEJA, PROMET'!$A$1:$F$249</definedName>
    <definedName name="_xlnm.Print_Area" localSheetId="22">'ALEJA, PROMET rekap '!$A$1:$H$40</definedName>
    <definedName name="_xlnm.Print_Area" localSheetId="13">'Cardo celotnih ZAL'!$A$1:$E$296</definedName>
    <definedName name="_xlnm.Print_Area" localSheetId="19">'EL EKK MB'!$A$1:$G$82</definedName>
    <definedName name="_xlnm.Print_Area" localSheetId="18">'EL EKK MB rekapitulacija'!$A$1:$E$26</definedName>
    <definedName name="_xlnm.Print_Area" localSheetId="24">'EL Javna razsvet rekapitulacija'!$A$1:$E$24</definedName>
    <definedName name="_xlnm.Print_Area" localSheetId="25">'EL Javna razsvetljava'!$A$1:$F$131</definedName>
    <definedName name="_xlnm.Print_Area" localSheetId="21">'EL LJ EKK IN SN'!$A$1:$G$33</definedName>
    <definedName name="_xlnm.Print_Area" localSheetId="20">'EL LJ EKK IN SN rekapitulacija'!$A$1:$E$18</definedName>
    <definedName name="_xlnm.Print_Area" localSheetId="26">'EL TK rekapitulacija'!$A$1:$E$33</definedName>
    <definedName name="_xlnm.Print_Area" localSheetId="12">'KA rekapitulacija'!$A$1:$E$41</definedName>
    <definedName name="_xlnm.Print_Area" localSheetId="17">'KOM KANAL S'!$A$1:$F$314</definedName>
    <definedName name="_xlnm.Print_Area" localSheetId="16">'KOM rekapitulacija'!$A$1:$E$45</definedName>
    <definedName name="_xlnm.Print_Area" localSheetId="2">'Prip. dela in tuje storite'!$A$1:$D$41</definedName>
    <definedName name="_xlnm.Print_Area" localSheetId="0">rekapitulacija!$A$1:$D$77</definedName>
    <definedName name="_xlnm.Print_Area" localSheetId="9">'s park'!$A$1:$F$103</definedName>
    <definedName name="_xlnm.Print_Area" localSheetId="3">'segment1 in vhodni del'!$A$1:$F$219</definedName>
    <definedName name="_xlnm.Print_Area" localSheetId="4">segment2!$A$1:$F$236</definedName>
    <definedName name="_xlnm.Print_Area" localSheetId="5">segment3!$A$1:$F$175</definedName>
    <definedName name="_xlnm.Print_Area" localSheetId="6">segment4!$A$1:$F$179</definedName>
    <definedName name="_xlnm.Print_Area" localSheetId="7">segment5!$A$1:$F$221</definedName>
    <definedName name="_xlnm.Print_Area" localSheetId="8">segment6!$A$1:$F$220</definedName>
    <definedName name="_xlnm.Print_Area" localSheetId="1">'Splošne opombe'!$A$1:$A$145</definedName>
    <definedName name="_xlnm.Print_Area" localSheetId="11">'spremljajoči motivi'!$A$1:$F$94</definedName>
    <definedName name="_xlnm.Print_Area" localSheetId="27">'T2+TS'!$B$1:$G$75</definedName>
    <definedName name="_xlnm.Print_Area" localSheetId="15">'VOD Predviden vodovod A'!$B$1:$H$214</definedName>
    <definedName name="_xlnm.Print_Area" localSheetId="14">'VOD rekapitulacija'!$A$1:$F$246</definedName>
    <definedName name="_xlnm.Print_Area" localSheetId="10">'zel piramida'!$A$1:$F$115</definedName>
    <definedName name="_xlnm.Print_Titles" localSheetId="23">'ALEJA, PROMET'!#REF!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2" i="52" l="1"/>
  <c r="D24" i="52"/>
  <c r="D20" i="52"/>
  <c r="D18" i="52"/>
  <c r="D16" i="52"/>
  <c r="D14" i="52"/>
  <c r="D12" i="52"/>
  <c r="D10" i="52"/>
  <c r="D26" i="52" l="1"/>
  <c r="F24" i="6"/>
  <c r="D37" i="52" l="1"/>
  <c r="D47" i="12" s="1"/>
  <c r="D48" i="12" s="1"/>
  <c r="F68" i="11"/>
  <c r="G186" i="36"/>
  <c r="G210" i="36"/>
  <c r="G22" i="49" l="1"/>
  <c r="G21" i="49"/>
  <c r="G18" i="49"/>
  <c r="G13" i="49"/>
  <c r="G11" i="49"/>
  <c r="G15" i="49"/>
  <c r="G10" i="49"/>
  <c r="G9" i="49"/>
  <c r="G8" i="49"/>
  <c r="F188" i="2"/>
  <c r="F248" i="45"/>
  <c r="F240" i="45"/>
  <c r="F234" i="45"/>
  <c r="F233" i="45"/>
  <c r="F232" i="45"/>
  <c r="F231" i="45"/>
  <c r="F230" i="45"/>
  <c r="F229" i="45"/>
  <c r="F228" i="45"/>
  <c r="F227" i="45"/>
  <c r="F226" i="45"/>
  <c r="F225" i="45"/>
  <c r="F224" i="45"/>
  <c r="F223" i="45"/>
  <c r="F222" i="45"/>
  <c r="F221" i="45"/>
  <c r="F220" i="45"/>
  <c r="F219" i="45"/>
  <c r="F218" i="45"/>
  <c r="F217" i="45"/>
  <c r="F216" i="45"/>
  <c r="F215" i="45"/>
  <c r="F214" i="45"/>
  <c r="F213" i="45"/>
  <c r="F212" i="45"/>
  <c r="F211" i="45"/>
  <c r="F210" i="45"/>
  <c r="F209" i="45"/>
  <c r="F208" i="45"/>
  <c r="F207" i="45"/>
  <c r="F206" i="45"/>
  <c r="F205" i="45"/>
  <c r="F204" i="45"/>
  <c r="F203" i="45"/>
  <c r="F202" i="45"/>
  <c r="F201" i="45"/>
  <c r="F200" i="45"/>
  <c r="F199" i="45"/>
  <c r="F198" i="45"/>
  <c r="F197" i="45"/>
  <c r="F196" i="45"/>
  <c r="F195" i="45"/>
  <c r="F194" i="45"/>
  <c r="F193" i="45"/>
  <c r="F192" i="45"/>
  <c r="F191" i="45"/>
  <c r="F190" i="45"/>
  <c r="F189" i="45"/>
  <c r="F188" i="45"/>
  <c r="F186" i="45"/>
  <c r="F184" i="45"/>
  <c r="F183" i="45"/>
  <c r="F182" i="45"/>
  <c r="F181" i="45"/>
  <c r="F180" i="45"/>
  <c r="F179" i="45"/>
  <c r="F173" i="45"/>
  <c r="F172" i="45"/>
  <c r="F169" i="45"/>
  <c r="F167" i="45"/>
  <c r="F166" i="45"/>
  <c r="F165" i="45"/>
  <c r="F164" i="45"/>
  <c r="F162" i="45"/>
  <c r="F156" i="45"/>
  <c r="F155" i="45"/>
  <c r="F154" i="45"/>
  <c r="F153" i="45"/>
  <c r="F152" i="45"/>
  <c r="F151" i="45"/>
  <c r="F150" i="45"/>
  <c r="F149" i="45"/>
  <c r="F148" i="45"/>
  <c r="F147" i="45"/>
  <c r="F146" i="45"/>
  <c r="F145" i="45"/>
  <c r="F144" i="45"/>
  <c r="F143" i="45"/>
  <c r="F142" i="45"/>
  <c r="F135" i="45"/>
  <c r="F134" i="45"/>
  <c r="F132" i="45"/>
  <c r="F131" i="45"/>
  <c r="F130" i="45"/>
  <c r="F126" i="45"/>
  <c r="F125" i="45"/>
  <c r="F124" i="45"/>
  <c r="F123" i="45"/>
  <c r="F122" i="45"/>
  <c r="F121" i="45"/>
  <c r="F120" i="45"/>
  <c r="F119" i="45"/>
  <c r="F118" i="45"/>
  <c r="F117" i="45"/>
  <c r="F116" i="45"/>
  <c r="F114" i="45"/>
  <c r="F113" i="45"/>
  <c r="F112" i="45"/>
  <c r="F111" i="45"/>
  <c r="F110" i="45"/>
  <c r="F109" i="45"/>
  <c r="F108" i="45"/>
  <c r="F107" i="45"/>
  <c r="F106" i="45"/>
  <c r="F105" i="45"/>
  <c r="F104" i="45"/>
  <c r="F103" i="45"/>
  <c r="F100" i="45"/>
  <c r="F99" i="45"/>
  <c r="F97" i="45"/>
  <c r="F96" i="45"/>
  <c r="F95" i="45"/>
  <c r="F94" i="45"/>
  <c r="F93" i="45"/>
  <c r="F89" i="45"/>
  <c r="F88" i="45"/>
  <c r="F85" i="45"/>
  <c r="F84" i="45"/>
  <c r="F77" i="45"/>
  <c r="F76" i="45"/>
  <c r="F75" i="45"/>
  <c r="F73" i="45"/>
  <c r="F72" i="45"/>
  <c r="F71" i="45"/>
  <c r="F69" i="45"/>
  <c r="F68" i="45"/>
  <c r="F67" i="45"/>
  <c r="F65" i="45"/>
  <c r="F64" i="45"/>
  <c r="F62" i="45"/>
  <c r="F60" i="45"/>
  <c r="F59" i="45"/>
  <c r="F58" i="45"/>
  <c r="F57" i="45"/>
  <c r="F51" i="45"/>
  <c r="F50" i="45"/>
  <c r="F47" i="45"/>
  <c r="F46" i="45"/>
  <c r="F45" i="45"/>
  <c r="F44" i="45"/>
  <c r="F43" i="45"/>
  <c r="F42" i="45"/>
  <c r="F41" i="45"/>
  <c r="F40" i="45"/>
  <c r="F39" i="45"/>
  <c r="F37" i="45"/>
  <c r="F36" i="45"/>
  <c r="F35" i="45"/>
  <c r="F34" i="45"/>
  <c r="F33" i="45"/>
  <c r="F32" i="45"/>
  <c r="F31" i="45"/>
  <c r="F30" i="45"/>
  <c r="F29" i="45"/>
  <c r="F28" i="45"/>
  <c r="F26" i="45"/>
  <c r="F25" i="45"/>
  <c r="F24" i="45"/>
  <c r="F23" i="45"/>
  <c r="F22" i="45"/>
  <c r="F21" i="45"/>
  <c r="F20" i="45"/>
  <c r="F19" i="45"/>
  <c r="F18" i="45"/>
  <c r="F14" i="45"/>
  <c r="F13" i="45"/>
  <c r="F12" i="45"/>
  <c r="F11" i="45"/>
  <c r="F9" i="45"/>
  <c r="F8" i="45"/>
  <c r="F7" i="45"/>
  <c r="F6" i="45"/>
  <c r="H26" i="44"/>
  <c r="F137" i="45" l="1"/>
  <c r="H21" i="44" s="1"/>
  <c r="F79" i="45"/>
  <c r="H20" i="44" s="1"/>
  <c r="G25" i="49"/>
  <c r="E11" i="51" s="1"/>
  <c r="D39" i="12" s="1"/>
  <c r="F236" i="45"/>
  <c r="H24" i="44" s="1"/>
  <c r="F242" i="45"/>
  <c r="H25" i="44" s="1"/>
  <c r="F158" i="45"/>
  <c r="H22" i="44" s="1"/>
  <c r="F175" i="45"/>
  <c r="H23" i="44" s="1"/>
  <c r="F53" i="45"/>
  <c r="H19" i="44" s="1"/>
  <c r="H28" i="44" l="1"/>
  <c r="H30" i="44" s="1"/>
  <c r="G37" i="26"/>
  <c r="G36" i="26"/>
  <c r="F85" i="14"/>
  <c r="F87" i="14" s="1"/>
  <c r="F72" i="14"/>
  <c r="F74" i="14" s="1"/>
  <c r="F59" i="14"/>
  <c r="F61" i="14" s="1"/>
  <c r="E291" i="46"/>
  <c r="E289" i="46"/>
  <c r="E286" i="46"/>
  <c r="E283" i="46"/>
  <c r="E280" i="46"/>
  <c r="E274" i="46"/>
  <c r="C236" i="46"/>
  <c r="E236" i="46" s="1"/>
  <c r="E231" i="46"/>
  <c r="C228" i="46"/>
  <c r="E228" i="46" s="1"/>
  <c r="C219" i="46"/>
  <c r="C220" i="46" s="1"/>
  <c r="E220" i="46" s="1"/>
  <c r="C206" i="46"/>
  <c r="C66" i="46" s="1"/>
  <c r="E66" i="46" s="1"/>
  <c r="C199" i="46"/>
  <c r="E198" i="46"/>
  <c r="E197" i="46"/>
  <c r="E196" i="46"/>
  <c r="C193" i="46"/>
  <c r="E192" i="46"/>
  <c r="E191" i="46"/>
  <c r="E190" i="46"/>
  <c r="C187" i="46"/>
  <c r="E186" i="46"/>
  <c r="E185" i="46"/>
  <c r="C182" i="46"/>
  <c r="E181" i="46"/>
  <c r="E180" i="46"/>
  <c r="E179" i="46"/>
  <c r="E178" i="46"/>
  <c r="E177" i="46"/>
  <c r="E176" i="46"/>
  <c r="E175" i="46"/>
  <c r="E174" i="46"/>
  <c r="E173" i="46"/>
  <c r="C170" i="46"/>
  <c r="E169" i="46"/>
  <c r="E168" i="46"/>
  <c r="E167" i="46"/>
  <c r="E166" i="46"/>
  <c r="E165" i="46"/>
  <c r="E164" i="46"/>
  <c r="E163" i="46"/>
  <c r="E162" i="46"/>
  <c r="E161" i="46"/>
  <c r="E160" i="46"/>
  <c r="C157" i="46"/>
  <c r="E156" i="46"/>
  <c r="E155" i="46"/>
  <c r="E154" i="46"/>
  <c r="E153" i="46"/>
  <c r="E152" i="46"/>
  <c r="E151" i="46"/>
  <c r="E150" i="46"/>
  <c r="E149" i="46"/>
  <c r="E148" i="46"/>
  <c r="E147" i="46"/>
  <c r="C144" i="46"/>
  <c r="E143" i="46"/>
  <c r="E142" i="46"/>
  <c r="E141" i="46"/>
  <c r="E140" i="46"/>
  <c r="E139" i="46"/>
  <c r="E138" i="46"/>
  <c r="E137" i="46"/>
  <c r="E136" i="46"/>
  <c r="E135" i="46"/>
  <c r="E134" i="46"/>
  <c r="E133" i="46"/>
  <c r="E132" i="46"/>
  <c r="E131" i="46"/>
  <c r="E130" i="46"/>
  <c r="E129" i="46"/>
  <c r="C126" i="46"/>
  <c r="C69" i="46" s="1"/>
  <c r="E69" i="46" s="1"/>
  <c r="E125" i="46"/>
  <c r="E124" i="46"/>
  <c r="E123" i="46"/>
  <c r="E122" i="46"/>
  <c r="E121" i="46"/>
  <c r="E120" i="46"/>
  <c r="E119" i="46"/>
  <c r="E118" i="46"/>
  <c r="E117" i="46"/>
  <c r="E116" i="46"/>
  <c r="E115" i="46"/>
  <c r="E114" i="46"/>
  <c r="E113" i="46"/>
  <c r="E112" i="46"/>
  <c r="E111" i="46"/>
  <c r="E110" i="46"/>
  <c r="C107" i="46"/>
  <c r="E106" i="46"/>
  <c r="E105" i="46"/>
  <c r="E104" i="46"/>
  <c r="E103" i="46"/>
  <c r="E102" i="46"/>
  <c r="E101" i="46"/>
  <c r="E100" i="46"/>
  <c r="E99" i="46"/>
  <c r="E72" i="46"/>
  <c r="E63" i="46"/>
  <c r="E292" i="46" l="1"/>
  <c r="D40" i="12"/>
  <c r="C207" i="46"/>
  <c r="E207" i="46" s="1"/>
  <c r="E157" i="46"/>
  <c r="E144" i="46"/>
  <c r="E187" i="46"/>
  <c r="E107" i="46"/>
  <c r="E170" i="46"/>
  <c r="E193" i="46"/>
  <c r="E199" i="46"/>
  <c r="C265" i="46"/>
  <c r="E265" i="46" s="1"/>
  <c r="C215" i="46"/>
  <c r="E182" i="46"/>
  <c r="E73" i="46"/>
  <c r="E13" i="46" s="1"/>
  <c r="E13" i="30" s="1"/>
  <c r="E126" i="46"/>
  <c r="C224" i="46"/>
  <c r="E224" i="46" s="1"/>
  <c r="C271" i="46"/>
  <c r="E271" i="46" s="1"/>
  <c r="C223" i="46"/>
  <c r="E209" i="46" l="1"/>
  <c r="C216" i="46"/>
  <c r="E216" i="46" s="1"/>
  <c r="E237" i="46" s="1"/>
  <c r="E275" i="46"/>
  <c r="E15" i="46" s="1"/>
  <c r="E15" i="30" s="1"/>
  <c r="E294" i="46" l="1"/>
  <c r="E14" i="46"/>
  <c r="G59" i="42"/>
  <c r="G58" i="42"/>
  <c r="G53" i="42"/>
  <c r="G52" i="42"/>
  <c r="G51" i="42"/>
  <c r="G50" i="42"/>
  <c r="G49" i="42"/>
  <c r="G48" i="42"/>
  <c r="G47" i="42"/>
  <c r="G46" i="42"/>
  <c r="G32" i="42"/>
  <c r="G31" i="42"/>
  <c r="G26" i="42"/>
  <c r="G25" i="42"/>
  <c r="G24" i="42"/>
  <c r="G23" i="42"/>
  <c r="G22" i="42"/>
  <c r="G21" i="42"/>
  <c r="G20" i="42"/>
  <c r="G19" i="42"/>
  <c r="G18" i="42"/>
  <c r="G13" i="42"/>
  <c r="G12" i="42"/>
  <c r="G11" i="42"/>
  <c r="G10" i="42"/>
  <c r="G9" i="42"/>
  <c r="G8" i="42"/>
  <c r="G7" i="42"/>
  <c r="G6" i="42"/>
  <c r="G5" i="42"/>
  <c r="G4" i="42"/>
  <c r="F109" i="39"/>
  <c r="F108" i="39"/>
  <c r="F107" i="39"/>
  <c r="F106" i="39"/>
  <c r="F105" i="39"/>
  <c r="F104" i="39"/>
  <c r="F97" i="39"/>
  <c r="F96" i="39"/>
  <c r="F95" i="39"/>
  <c r="F94" i="39"/>
  <c r="F93" i="39"/>
  <c r="F92" i="39"/>
  <c r="F88" i="39"/>
  <c r="F87" i="39"/>
  <c r="F86" i="39"/>
  <c r="F85" i="39"/>
  <c r="F84" i="39"/>
  <c r="F83" i="39"/>
  <c r="F82" i="39"/>
  <c r="F81" i="39"/>
  <c r="F80" i="39"/>
  <c r="F79" i="39"/>
  <c r="F78" i="39"/>
  <c r="F72" i="39"/>
  <c r="F71" i="39"/>
  <c r="F70" i="39"/>
  <c r="F69" i="39"/>
  <c r="F68" i="39"/>
  <c r="F67" i="39"/>
  <c r="F66" i="39"/>
  <c r="F65" i="39"/>
  <c r="F59" i="39"/>
  <c r="F60" i="39" s="1"/>
  <c r="F117" i="39" s="1"/>
  <c r="E10" i="38" s="1"/>
  <c r="F53" i="39"/>
  <c r="F52" i="39"/>
  <c r="F51" i="39"/>
  <c r="F50" i="39"/>
  <c r="F49" i="39"/>
  <c r="F48" i="39"/>
  <c r="F47" i="39"/>
  <c r="F46" i="39"/>
  <c r="F45" i="39"/>
  <c r="F44" i="39"/>
  <c r="F43" i="39"/>
  <c r="F42" i="39"/>
  <c r="F41" i="39"/>
  <c r="F40" i="39"/>
  <c r="F39" i="39"/>
  <c r="F38" i="39"/>
  <c r="F37" i="39"/>
  <c r="F36" i="39"/>
  <c r="F30" i="39"/>
  <c r="F29" i="39"/>
  <c r="F28" i="39"/>
  <c r="F27" i="39"/>
  <c r="F26" i="39"/>
  <c r="F25" i="39"/>
  <c r="F24" i="39"/>
  <c r="F23" i="39"/>
  <c r="F22" i="39"/>
  <c r="F21" i="39"/>
  <c r="F20" i="39"/>
  <c r="F19" i="39"/>
  <c r="F18" i="39"/>
  <c r="F17" i="39"/>
  <c r="F16" i="39"/>
  <c r="F15" i="39"/>
  <c r="F14" i="39"/>
  <c r="F13" i="39"/>
  <c r="F11" i="39"/>
  <c r="F9" i="39"/>
  <c r="F7" i="39"/>
  <c r="G78" i="26"/>
  <c r="G77" i="26"/>
  <c r="G75" i="26"/>
  <c r="G74" i="26"/>
  <c r="G72" i="26"/>
  <c r="G71" i="26"/>
  <c r="G70" i="26"/>
  <c r="G69" i="26"/>
  <c r="G67" i="26"/>
  <c r="G66" i="26"/>
  <c r="G63" i="26"/>
  <c r="G62" i="26"/>
  <c r="G60" i="26"/>
  <c r="G59" i="26"/>
  <c r="G58" i="26"/>
  <c r="G57" i="26"/>
  <c r="G56" i="26"/>
  <c r="G55" i="26"/>
  <c r="G52" i="26"/>
  <c r="G51" i="26"/>
  <c r="G50" i="26"/>
  <c r="G49" i="26"/>
  <c r="G48" i="26"/>
  <c r="G47" i="26"/>
  <c r="G46" i="26"/>
  <c r="G45" i="26"/>
  <c r="G43" i="26"/>
  <c r="G42" i="26"/>
  <c r="G41" i="26"/>
  <c r="G40" i="26"/>
  <c r="G39" i="26"/>
  <c r="G35" i="26"/>
  <c r="G34" i="26"/>
  <c r="G31" i="26"/>
  <c r="G30" i="26"/>
  <c r="G29" i="26"/>
  <c r="G27" i="26"/>
  <c r="G26" i="26"/>
  <c r="G25" i="26"/>
  <c r="G24" i="26"/>
  <c r="G23" i="26"/>
  <c r="G22" i="26"/>
  <c r="G21" i="26"/>
  <c r="G20" i="26"/>
  <c r="G15" i="26"/>
  <c r="G14" i="26"/>
  <c r="G13" i="26"/>
  <c r="G209" i="36"/>
  <c r="G207" i="36"/>
  <c r="G205" i="36"/>
  <c r="G204" i="36"/>
  <c r="G203" i="36"/>
  <c r="G202" i="36"/>
  <c r="G195" i="36"/>
  <c r="G194" i="36"/>
  <c r="G193" i="36"/>
  <c r="G192" i="36"/>
  <c r="G191" i="36"/>
  <c r="G190" i="36"/>
  <c r="G189" i="36"/>
  <c r="G188" i="36"/>
  <c r="G187" i="36"/>
  <c r="G179" i="36"/>
  <c r="G178" i="36"/>
  <c r="G177" i="36"/>
  <c r="G176" i="36"/>
  <c r="G175" i="36"/>
  <c r="G174" i="36"/>
  <c r="G172" i="36"/>
  <c r="G171" i="36"/>
  <c r="G160" i="36"/>
  <c r="G159" i="36"/>
  <c r="G158" i="36"/>
  <c r="G153" i="36"/>
  <c r="G152" i="36"/>
  <c r="G151" i="36"/>
  <c r="G150" i="36"/>
  <c r="G149" i="36"/>
  <c r="G145" i="36"/>
  <c r="G144" i="36"/>
  <c r="G142" i="36"/>
  <c r="G141" i="36"/>
  <c r="G135" i="36"/>
  <c r="G134" i="36"/>
  <c r="G132" i="36"/>
  <c r="G131" i="36"/>
  <c r="G130" i="36"/>
  <c r="G129" i="36"/>
  <c r="G128" i="36"/>
  <c r="G125" i="36"/>
  <c r="G124" i="36"/>
  <c r="G123" i="36"/>
  <c r="G122" i="36"/>
  <c r="G121" i="36"/>
  <c r="G120" i="36"/>
  <c r="G119" i="36"/>
  <c r="G116" i="36"/>
  <c r="G115" i="36"/>
  <c r="G114" i="36"/>
  <c r="G113" i="36"/>
  <c r="G112" i="36"/>
  <c r="G110" i="36"/>
  <c r="G103" i="36"/>
  <c r="G102" i="36"/>
  <c r="G101" i="36"/>
  <c r="G100" i="36"/>
  <c r="G99" i="36"/>
  <c r="G98" i="36"/>
  <c r="G97" i="36"/>
  <c r="G96" i="36"/>
  <c r="G95" i="36"/>
  <c r="G93" i="36"/>
  <c r="G92" i="36"/>
  <c r="G91" i="36"/>
  <c r="G90" i="36"/>
  <c r="G89" i="36"/>
  <c r="G88" i="36"/>
  <c r="G87" i="36"/>
  <c r="G86" i="36"/>
  <c r="G79" i="36"/>
  <c r="G78" i="36"/>
  <c r="G77" i="36"/>
  <c r="G76" i="36"/>
  <c r="G75" i="36"/>
  <c r="G74" i="36"/>
  <c r="G72" i="36"/>
  <c r="G71" i="36"/>
  <c r="G70" i="36"/>
  <c r="G68" i="36"/>
  <c r="G66" i="36"/>
  <c r="G65" i="36"/>
  <c r="G64" i="36"/>
  <c r="G63" i="36"/>
  <c r="M62" i="36"/>
  <c r="G60" i="36"/>
  <c r="M59" i="36"/>
  <c r="G58" i="36"/>
  <c r="G57" i="36"/>
  <c r="G56" i="36"/>
  <c r="G55" i="36"/>
  <c r="G54" i="36"/>
  <c r="G53" i="36"/>
  <c r="G52" i="36"/>
  <c r="G51" i="36"/>
  <c r="G50" i="36"/>
  <c r="G49" i="36"/>
  <c r="G60" i="42" l="1"/>
  <c r="G66" i="42" s="1"/>
  <c r="E19" i="40" s="1"/>
  <c r="G137" i="36"/>
  <c r="G164" i="36"/>
  <c r="G105" i="36"/>
  <c r="G10" i="36" s="1"/>
  <c r="D155" i="36"/>
  <c r="G213" i="36"/>
  <c r="G81" i="36"/>
  <c r="G8" i="36" s="1"/>
  <c r="G181" i="36"/>
  <c r="G14" i="36"/>
  <c r="D147" i="36"/>
  <c r="G197" i="36"/>
  <c r="G12" i="36"/>
  <c r="F31" i="39"/>
  <c r="F115" i="39" s="1"/>
  <c r="F110" i="39"/>
  <c r="G14" i="42"/>
  <c r="G37" i="42" s="1"/>
  <c r="G27" i="42"/>
  <c r="G38" i="42" s="1"/>
  <c r="E10" i="40" s="1"/>
  <c r="G81" i="26"/>
  <c r="E11" i="25" s="1"/>
  <c r="E13" i="25" s="1"/>
  <c r="E14" i="30"/>
  <c r="E17" i="30" s="1"/>
  <c r="E18" i="30" s="1"/>
  <c r="E17" i="46"/>
  <c r="E18" i="46" s="1"/>
  <c r="G54" i="42"/>
  <c r="G64" i="42" s="1"/>
  <c r="G33" i="42"/>
  <c r="G39" i="42" s="1"/>
  <c r="E11" i="40" s="1"/>
  <c r="F54" i="39"/>
  <c r="F116" i="39" s="1"/>
  <c r="E9" i="38" s="1"/>
  <c r="F73" i="39"/>
  <c r="F118" i="39" s="1"/>
  <c r="E11" i="38" s="1"/>
  <c r="F89" i="39"/>
  <c r="F119" i="39" s="1"/>
  <c r="E12" i="38" s="1"/>
  <c r="F121" i="39"/>
  <c r="E14" i="38" s="1"/>
  <c r="F100" i="39"/>
  <c r="F120" i="39" s="1"/>
  <c r="E13" i="38" s="1"/>
  <c r="G67" i="42" l="1"/>
  <c r="G73" i="42" s="1"/>
  <c r="E26" i="40" s="1"/>
  <c r="G20" i="36"/>
  <c r="F33" i="32" s="1"/>
  <c r="F16" i="32" s="1"/>
  <c r="E8" i="38"/>
  <c r="F122" i="39"/>
  <c r="E17" i="40"/>
  <c r="E20" i="40" s="1"/>
  <c r="G16" i="36"/>
  <c r="F12" i="32" s="1"/>
  <c r="F14" i="32" s="1"/>
  <c r="E19" i="32" s="1"/>
  <c r="D38" i="12"/>
  <c r="D35" i="12"/>
  <c r="G40" i="42"/>
  <c r="G72" i="42" s="1"/>
  <c r="E9" i="40"/>
  <c r="E12" i="40" s="1"/>
  <c r="F310" i="35"/>
  <c r="F305" i="35"/>
  <c r="F299" i="35"/>
  <c r="F294" i="35"/>
  <c r="F289" i="35"/>
  <c r="F284" i="35"/>
  <c r="F280" i="35"/>
  <c r="F275" i="35"/>
  <c r="F269" i="35"/>
  <c r="F263" i="35"/>
  <c r="F259" i="35"/>
  <c r="F249" i="35"/>
  <c r="F244" i="35"/>
  <c r="F239" i="35"/>
  <c r="F235" i="35"/>
  <c r="F227" i="35"/>
  <c r="F223" i="35"/>
  <c r="F218" i="35"/>
  <c r="F212" i="35"/>
  <c r="F207" i="35"/>
  <c r="F194" i="35"/>
  <c r="F188" i="35"/>
  <c r="F181" i="35"/>
  <c r="F176" i="35"/>
  <c r="F171" i="35"/>
  <c r="F170" i="35"/>
  <c r="F169" i="35"/>
  <c r="F161" i="35"/>
  <c r="F150" i="35"/>
  <c r="F149" i="35"/>
  <c r="F148" i="35"/>
  <c r="F143" i="35"/>
  <c r="F134" i="35"/>
  <c r="F125" i="35"/>
  <c r="F116" i="35"/>
  <c r="F115" i="35"/>
  <c r="F114" i="35"/>
  <c r="F97" i="35"/>
  <c r="F93" i="35"/>
  <c r="F89" i="35"/>
  <c r="F83" i="35"/>
  <c r="F74" i="35"/>
  <c r="F69" i="35"/>
  <c r="F54" i="35"/>
  <c r="F48" i="35"/>
  <c r="F44" i="35"/>
  <c r="F39" i="35"/>
  <c r="F35" i="35"/>
  <c r="F29" i="35"/>
  <c r="E22" i="32"/>
  <c r="F100" i="35" l="1"/>
  <c r="F8" i="35" s="1"/>
  <c r="F153" i="35"/>
  <c r="F10" i="35" s="1"/>
  <c r="E15" i="38"/>
  <c r="D41" i="12" s="1"/>
  <c r="F22" i="36"/>
  <c r="G74" i="42"/>
  <c r="E25" i="40"/>
  <c r="E27" i="40" s="1"/>
  <c r="F252" i="35"/>
  <c r="F14" i="35" s="1"/>
  <c r="F197" i="35"/>
  <c r="F12" i="35" s="1"/>
  <c r="F57" i="35"/>
  <c r="F6" i="35" s="1"/>
  <c r="D42" i="12" l="1"/>
  <c r="F313" i="35"/>
  <c r="F16" i="35" s="1"/>
  <c r="F18" i="35" s="1"/>
  <c r="F37" i="32" l="1"/>
  <c r="D36" i="12" s="1"/>
  <c r="D20" i="23"/>
  <c r="D37" i="12" s="1"/>
  <c r="D17" i="23"/>
  <c r="E20" i="32" l="1"/>
  <c r="F45" i="14" l="1"/>
  <c r="F41" i="14"/>
  <c r="F29" i="14"/>
  <c r="F27" i="14"/>
  <c r="F23" i="14"/>
  <c r="F22" i="14"/>
  <c r="F21" i="14"/>
  <c r="F14" i="14"/>
  <c r="F16" i="14" s="1"/>
  <c r="F47" i="14" l="1"/>
  <c r="F31" i="14"/>
  <c r="F63" i="11"/>
  <c r="F25" i="11"/>
  <c r="F24" i="11"/>
  <c r="F79" i="9"/>
  <c r="F59" i="9"/>
  <c r="F58" i="9"/>
  <c r="F5" i="14" l="1"/>
  <c r="D69" i="12" s="1"/>
  <c r="F105" i="9"/>
  <c r="F104" i="9"/>
  <c r="F97" i="9"/>
  <c r="F95" i="9"/>
  <c r="F94" i="9"/>
  <c r="F93" i="9"/>
  <c r="F91" i="9"/>
  <c r="F78" i="9"/>
  <c r="F77" i="9"/>
  <c r="F76" i="9"/>
  <c r="F75" i="9"/>
  <c r="F74" i="9"/>
  <c r="F73" i="9"/>
  <c r="F72" i="9"/>
  <c r="F57" i="9"/>
  <c r="F56" i="9"/>
  <c r="F55" i="9"/>
  <c r="F50" i="9"/>
  <c r="F37" i="9"/>
  <c r="F44" i="9"/>
  <c r="F43" i="9"/>
  <c r="F42" i="9"/>
  <c r="F41" i="9"/>
  <c r="F39" i="9"/>
  <c r="F35" i="9"/>
  <c r="F30" i="9"/>
  <c r="F29" i="9"/>
  <c r="F24" i="9"/>
  <c r="F73" i="8"/>
  <c r="F80" i="8"/>
  <c r="F46" i="9" l="1"/>
  <c r="F29" i="8" l="1"/>
  <c r="F28" i="8"/>
  <c r="F218" i="2"/>
  <c r="F219" i="2" s="1"/>
  <c r="F16" i="2" s="1"/>
  <c r="F33" i="2"/>
  <c r="F32" i="2"/>
  <c r="F44" i="7"/>
  <c r="F43" i="7"/>
  <c r="F42" i="7"/>
  <c r="F41" i="7"/>
  <c r="F39" i="7"/>
  <c r="F37" i="7"/>
  <c r="F35" i="7"/>
  <c r="F30" i="7"/>
  <c r="F29" i="7"/>
  <c r="F30" i="6"/>
  <c r="F29" i="6"/>
  <c r="F46" i="7" l="1"/>
  <c r="F7" i="7" s="1"/>
  <c r="F102" i="11"/>
  <c r="F101" i="11"/>
  <c r="F100" i="11"/>
  <c r="F98" i="11"/>
  <c r="F62" i="10"/>
  <c r="F51" i="10"/>
  <c r="F86" i="11"/>
  <c r="F79" i="11"/>
  <c r="F77" i="11"/>
  <c r="F76" i="11"/>
  <c r="F75" i="11"/>
  <c r="F73" i="11"/>
  <c r="F67" i="11"/>
  <c r="F66" i="11"/>
  <c r="F62" i="11"/>
  <c r="F56" i="11"/>
  <c r="F55" i="11"/>
  <c r="F54" i="11"/>
  <c r="F52" i="11"/>
  <c r="F51" i="11"/>
  <c r="F50" i="11"/>
  <c r="F48" i="11"/>
  <c r="F47" i="11"/>
  <c r="F41" i="11"/>
  <c r="F35" i="11"/>
  <c r="F34" i="11"/>
  <c r="F32" i="11"/>
  <c r="F30" i="11"/>
  <c r="F19" i="11"/>
  <c r="F20" i="11" s="1"/>
  <c r="F5" i="11" s="1"/>
  <c r="F29" i="10"/>
  <c r="F114" i="10"/>
  <c r="F111" i="10"/>
  <c r="F110" i="10"/>
  <c r="F109" i="10"/>
  <c r="F108" i="10"/>
  <c r="F106" i="10"/>
  <c r="F95" i="10"/>
  <c r="F93" i="10"/>
  <c r="F91" i="10"/>
  <c r="F89" i="10"/>
  <c r="F83" i="10"/>
  <c r="F74" i="10"/>
  <c r="F73" i="10"/>
  <c r="F71" i="10"/>
  <c r="F70" i="10"/>
  <c r="F69" i="10"/>
  <c r="F67" i="10"/>
  <c r="F63" i="10"/>
  <c r="F61" i="10"/>
  <c r="F60" i="10"/>
  <c r="F55" i="10"/>
  <c r="F54" i="10"/>
  <c r="F50" i="10"/>
  <c r="F48" i="10"/>
  <c r="F45" i="10"/>
  <c r="F40" i="10"/>
  <c r="F39" i="10"/>
  <c r="F38" i="10"/>
  <c r="F37" i="10"/>
  <c r="F35" i="10"/>
  <c r="F34" i="10"/>
  <c r="F33" i="10"/>
  <c r="F85" i="9"/>
  <c r="F209" i="9"/>
  <c r="F195" i="9"/>
  <c r="F194" i="9"/>
  <c r="F190" i="9"/>
  <c r="F189" i="9"/>
  <c r="F171" i="7"/>
  <c r="F164" i="6"/>
  <c r="F150" i="6"/>
  <c r="F148" i="6"/>
  <c r="F185" i="9"/>
  <c r="F184" i="9"/>
  <c r="F183" i="9"/>
  <c r="F182" i="9"/>
  <c r="F185" i="8"/>
  <c r="F184" i="8"/>
  <c r="F183" i="8"/>
  <c r="F182" i="8"/>
  <c r="F124" i="9"/>
  <c r="F125" i="9"/>
  <c r="F126" i="9"/>
  <c r="F215" i="9"/>
  <c r="F214" i="9"/>
  <c r="F208" i="9"/>
  <c r="F205" i="9"/>
  <c r="F204" i="9"/>
  <c r="F201" i="9"/>
  <c r="F200" i="9"/>
  <c r="F199" i="9"/>
  <c r="F178" i="9"/>
  <c r="F177" i="9"/>
  <c r="F176" i="9"/>
  <c r="F175" i="9"/>
  <c r="F170" i="9"/>
  <c r="F169" i="9"/>
  <c r="F163" i="9"/>
  <c r="F162" i="9"/>
  <c r="F161" i="9"/>
  <c r="F160" i="9"/>
  <c r="F154" i="9"/>
  <c r="F153" i="9"/>
  <c r="F138" i="9"/>
  <c r="F136" i="9"/>
  <c r="F135" i="9"/>
  <c r="F134" i="9"/>
  <c r="F133" i="9"/>
  <c r="F132" i="9"/>
  <c r="F131" i="9"/>
  <c r="F129" i="9"/>
  <c r="F128" i="9"/>
  <c r="F127" i="9"/>
  <c r="F123" i="9"/>
  <c r="F122" i="9"/>
  <c r="F121" i="9"/>
  <c r="F86" i="9"/>
  <c r="F84" i="9"/>
  <c r="F66" i="9"/>
  <c r="F65" i="9"/>
  <c r="F64" i="9"/>
  <c r="F62" i="9"/>
  <c r="F61" i="9"/>
  <c r="F60" i="9"/>
  <c r="F25" i="9"/>
  <c r="F5" i="9" s="1"/>
  <c r="F60" i="8"/>
  <c r="F59" i="8"/>
  <c r="F213" i="8"/>
  <c r="F212" i="8"/>
  <c r="F210" i="8"/>
  <c r="F194" i="8"/>
  <c r="F193" i="8"/>
  <c r="F190" i="8"/>
  <c r="F177" i="8"/>
  <c r="F176" i="8"/>
  <c r="F170" i="8"/>
  <c r="F169" i="8"/>
  <c r="F164" i="8"/>
  <c r="F163" i="8"/>
  <c r="F137" i="8"/>
  <c r="F136" i="8"/>
  <c r="F135" i="8"/>
  <c r="F134" i="8"/>
  <c r="F133" i="8"/>
  <c r="F132" i="8"/>
  <c r="F131" i="8"/>
  <c r="F130" i="8"/>
  <c r="F129" i="8"/>
  <c r="F124" i="8"/>
  <c r="F123" i="8"/>
  <c r="F122" i="8"/>
  <c r="F219" i="8"/>
  <c r="F218" i="8"/>
  <c r="F206" i="8"/>
  <c r="F205" i="8"/>
  <c r="F204" i="8"/>
  <c r="F201" i="8"/>
  <c r="F200" i="8"/>
  <c r="F199" i="8"/>
  <c r="F191" i="8"/>
  <c r="F189" i="8"/>
  <c r="F175" i="8"/>
  <c r="F174" i="8"/>
  <c r="F162" i="8"/>
  <c r="F161" i="8"/>
  <c r="F155" i="8"/>
  <c r="F154" i="8"/>
  <c r="F139" i="8"/>
  <c r="F127" i="8"/>
  <c r="F126" i="8"/>
  <c r="F125" i="8"/>
  <c r="F121" i="8"/>
  <c r="F120" i="8"/>
  <c r="F119" i="8"/>
  <c r="F118" i="8"/>
  <c r="F117" i="8"/>
  <c r="F116" i="8"/>
  <c r="F100" i="8"/>
  <c r="F99" i="8"/>
  <c r="F92" i="8"/>
  <c r="F90" i="8"/>
  <c r="F89" i="8"/>
  <c r="F88" i="8"/>
  <c r="F86" i="8"/>
  <c r="F81" i="8"/>
  <c r="F79" i="8"/>
  <c r="F76" i="8"/>
  <c r="F75" i="8"/>
  <c r="F74" i="8"/>
  <c r="F72" i="8"/>
  <c r="F71" i="8"/>
  <c r="F70" i="8"/>
  <c r="F64" i="8"/>
  <c r="F63" i="8"/>
  <c r="F62" i="8"/>
  <c r="F58" i="8"/>
  <c r="F56" i="8"/>
  <c r="F55" i="8"/>
  <c r="F54" i="8"/>
  <c r="F49" i="8"/>
  <c r="F43" i="8"/>
  <c r="F42" i="8"/>
  <c r="F41" i="8"/>
  <c r="F40" i="8"/>
  <c r="F38" i="8"/>
  <c r="F36" i="8"/>
  <c r="F34" i="8"/>
  <c r="F23" i="8"/>
  <c r="F24" i="8" s="1"/>
  <c r="F5" i="8" s="1"/>
  <c r="F98" i="7"/>
  <c r="F97" i="7"/>
  <c r="F90" i="7"/>
  <c r="F88" i="7"/>
  <c r="F87" i="7"/>
  <c r="F86" i="7"/>
  <c r="F84" i="7"/>
  <c r="F79" i="7"/>
  <c r="F78" i="7"/>
  <c r="F75" i="7"/>
  <c r="F74" i="7"/>
  <c r="F73" i="7"/>
  <c r="F72" i="7"/>
  <c r="F71" i="7"/>
  <c r="F70" i="7"/>
  <c r="F64" i="7"/>
  <c r="F63" i="7"/>
  <c r="F62" i="7"/>
  <c r="F60" i="7"/>
  <c r="F58" i="7"/>
  <c r="F57" i="7"/>
  <c r="F56" i="7"/>
  <c r="F55" i="7"/>
  <c r="F50" i="7"/>
  <c r="F97" i="6"/>
  <c r="F96" i="6"/>
  <c r="F89" i="6"/>
  <c r="F87" i="6"/>
  <c r="F86" i="6"/>
  <c r="F85" i="6"/>
  <c r="F83" i="6"/>
  <c r="F78" i="6"/>
  <c r="F77" i="6"/>
  <c r="F74" i="6"/>
  <c r="F73" i="6"/>
  <c r="F72" i="6"/>
  <c r="F71" i="6"/>
  <c r="F70" i="6"/>
  <c r="F69" i="6"/>
  <c r="F63" i="6"/>
  <c r="F62" i="6"/>
  <c r="F61" i="6"/>
  <c r="F59" i="6"/>
  <c r="F57" i="6"/>
  <c r="F56" i="6"/>
  <c r="F55" i="6"/>
  <c r="F50" i="6"/>
  <c r="F166" i="7"/>
  <c r="F168" i="7"/>
  <c r="F167" i="7"/>
  <c r="F164" i="7"/>
  <c r="F163" i="7"/>
  <c r="F162" i="7"/>
  <c r="F143" i="7"/>
  <c r="F142" i="7"/>
  <c r="F178" i="7"/>
  <c r="F177" i="7"/>
  <c r="F172" i="7"/>
  <c r="F156" i="7"/>
  <c r="F155" i="7"/>
  <c r="F154" i="7"/>
  <c r="F148" i="7"/>
  <c r="F147" i="7"/>
  <c r="F137" i="7"/>
  <c r="F136" i="7"/>
  <c r="F121" i="7"/>
  <c r="F120" i="7"/>
  <c r="F119" i="7"/>
  <c r="F118" i="7"/>
  <c r="F117" i="7"/>
  <c r="F116" i="7"/>
  <c r="F115" i="7"/>
  <c r="F114" i="7"/>
  <c r="F113" i="7"/>
  <c r="F112" i="7"/>
  <c r="F24" i="7"/>
  <c r="F25" i="7" s="1"/>
  <c r="F5" i="7" s="1"/>
  <c r="F168" i="6"/>
  <c r="F156" i="6"/>
  <c r="F155" i="6"/>
  <c r="F116" i="6"/>
  <c r="F115" i="6"/>
  <c r="F114" i="6"/>
  <c r="F174" i="6"/>
  <c r="F173" i="6"/>
  <c r="F167" i="6"/>
  <c r="F163" i="6"/>
  <c r="F162" i="6"/>
  <c r="F161" i="6"/>
  <c r="F147" i="6"/>
  <c r="F146" i="6"/>
  <c r="F142" i="6"/>
  <c r="F141" i="6"/>
  <c r="F136" i="6"/>
  <c r="F135" i="6"/>
  <c r="F120" i="6"/>
  <c r="F119" i="6"/>
  <c r="F118" i="6"/>
  <c r="F117" i="6"/>
  <c r="F113" i="6"/>
  <c r="F112" i="6"/>
  <c r="F111" i="6"/>
  <c r="F44" i="6"/>
  <c r="F43" i="6"/>
  <c r="F42" i="6"/>
  <c r="F41" i="6"/>
  <c r="F39" i="6"/>
  <c r="F37" i="6"/>
  <c r="F35" i="6"/>
  <c r="F25" i="6"/>
  <c r="F5" i="6" s="1"/>
  <c r="F65" i="2"/>
  <c r="F93" i="2"/>
  <c r="F196" i="2"/>
  <c r="F197" i="2"/>
  <c r="F198" i="2"/>
  <c r="F199" i="2"/>
  <c r="F200" i="2"/>
  <c r="F204" i="2"/>
  <c r="F205" i="2"/>
  <c r="F210" i="2"/>
  <c r="F211" i="2"/>
  <c r="F192" i="2"/>
  <c r="F191" i="2"/>
  <c r="F176" i="2"/>
  <c r="F175" i="2"/>
  <c r="F170" i="2"/>
  <c r="F173" i="2"/>
  <c r="F174" i="2"/>
  <c r="F172" i="2"/>
  <c r="F169" i="2"/>
  <c r="F168" i="2"/>
  <c r="F162" i="2"/>
  <c r="F161" i="2"/>
  <c r="F157" i="2"/>
  <c r="F156" i="2"/>
  <c r="F151" i="2"/>
  <c r="F150" i="2"/>
  <c r="F136" i="2"/>
  <c r="F135" i="2"/>
  <c r="F134" i="2"/>
  <c r="F133" i="2"/>
  <c r="F132" i="2"/>
  <c r="F131" i="2"/>
  <c r="F130" i="2"/>
  <c r="F116" i="2"/>
  <c r="F114" i="2"/>
  <c r="D113" i="2"/>
  <c r="F113" i="2" s="1"/>
  <c r="F112" i="2"/>
  <c r="F111" i="2"/>
  <c r="F104" i="2"/>
  <c r="F102" i="2"/>
  <c r="F101" i="2"/>
  <c r="F100" i="2"/>
  <c r="F98" i="2"/>
  <c r="F92" i="2"/>
  <c r="F91" i="2"/>
  <c r="F88" i="2"/>
  <c r="F87" i="2"/>
  <c r="F86" i="2"/>
  <c r="F85" i="2"/>
  <c r="F84" i="2"/>
  <c r="F83" i="2"/>
  <c r="F82" i="2"/>
  <c r="F81" i="2"/>
  <c r="F80" i="2"/>
  <c r="F79" i="2"/>
  <c r="F78" i="2"/>
  <c r="F77" i="2"/>
  <c r="F71" i="2"/>
  <c r="F70" i="2"/>
  <c r="F69" i="2"/>
  <c r="F67" i="2"/>
  <c r="F64" i="2"/>
  <c r="F62" i="2"/>
  <c r="F61" i="2"/>
  <c r="F60" i="2"/>
  <c r="F59" i="2"/>
  <c r="D58" i="2"/>
  <c r="F58" i="2" s="1"/>
  <c r="F53" i="2"/>
  <c r="F47" i="2"/>
  <c r="F46" i="2"/>
  <c r="F45" i="2"/>
  <c r="F44" i="2"/>
  <c r="F42" i="2"/>
  <c r="F40" i="2"/>
  <c r="F38" i="2"/>
  <c r="F34" i="2"/>
  <c r="F27" i="2"/>
  <c r="F28" i="2" s="1"/>
  <c r="F5" i="2" s="1"/>
  <c r="F235" i="4"/>
  <c r="F236" i="4" s="1"/>
  <c r="F18" i="4" s="1"/>
  <c r="F229" i="4"/>
  <c r="F228" i="4"/>
  <c r="F226" i="4"/>
  <c r="F217" i="4"/>
  <c r="F218" i="4" s="1"/>
  <c r="F16" i="4" s="1"/>
  <c r="F209" i="4"/>
  <c r="F208" i="4"/>
  <c r="F207" i="4"/>
  <c r="F206" i="4"/>
  <c r="F204" i="4"/>
  <c r="F203" i="4"/>
  <c r="F202" i="4"/>
  <c r="F201" i="4"/>
  <c r="F197" i="4"/>
  <c r="F196" i="4"/>
  <c r="F195" i="4"/>
  <c r="F194" i="4"/>
  <c r="F193" i="4"/>
  <c r="F192" i="4"/>
  <c r="F191" i="4"/>
  <c r="F186" i="4"/>
  <c r="F185" i="4"/>
  <c r="F180" i="4"/>
  <c r="F179" i="4"/>
  <c r="F175" i="4"/>
  <c r="F174" i="4"/>
  <c r="F173" i="4"/>
  <c r="F172" i="4"/>
  <c r="F171" i="4"/>
  <c r="F167" i="4"/>
  <c r="F166" i="4"/>
  <c r="F162" i="4"/>
  <c r="F161" i="4"/>
  <c r="F157" i="4"/>
  <c r="F156" i="4"/>
  <c r="F152" i="4"/>
  <c r="F151" i="4"/>
  <c r="F138" i="4"/>
  <c r="F137" i="4"/>
  <c r="F136" i="4"/>
  <c r="F135" i="4"/>
  <c r="F134" i="4"/>
  <c r="F133" i="4"/>
  <c r="F132" i="4"/>
  <c r="F131" i="4"/>
  <c r="F130" i="4"/>
  <c r="F129" i="4"/>
  <c r="F128" i="4"/>
  <c r="F127" i="4"/>
  <c r="F126" i="4"/>
  <c r="F113" i="4"/>
  <c r="F109" i="4"/>
  <c r="F107" i="4"/>
  <c r="F106" i="4"/>
  <c r="F99" i="4"/>
  <c r="F97" i="4"/>
  <c r="F96" i="4"/>
  <c r="F95" i="4"/>
  <c r="F93" i="4"/>
  <c r="F88" i="4"/>
  <c r="F87" i="4"/>
  <c r="F84" i="4"/>
  <c r="F83" i="4"/>
  <c r="F82" i="4"/>
  <c r="F81" i="4"/>
  <c r="F80" i="4"/>
  <c r="F79" i="4"/>
  <c r="F78" i="4"/>
  <c r="F77" i="4"/>
  <c r="F76" i="4"/>
  <c r="F70" i="4"/>
  <c r="F69" i="4"/>
  <c r="F68" i="4"/>
  <c r="F66" i="4"/>
  <c r="F64" i="4"/>
  <c r="F63" i="4"/>
  <c r="F62" i="4"/>
  <c r="F61" i="4"/>
  <c r="F60" i="4"/>
  <c r="F59" i="4"/>
  <c r="F58" i="4"/>
  <c r="F57" i="4"/>
  <c r="F51" i="4"/>
  <c r="F45" i="4"/>
  <c r="F44" i="4"/>
  <c r="F43" i="4"/>
  <c r="F42" i="4"/>
  <c r="F40" i="4"/>
  <c r="F39" i="4"/>
  <c r="F37" i="4"/>
  <c r="F32" i="4"/>
  <c r="F31" i="4"/>
  <c r="F26" i="4"/>
  <c r="F27" i="4" s="1"/>
  <c r="F5" i="4" s="1"/>
  <c r="F103" i="11" l="1"/>
  <c r="F213" i="2"/>
  <c r="F15" i="2" s="1"/>
  <c r="F17" i="2" s="1"/>
  <c r="F58" i="11"/>
  <c r="F8" i="11" s="1"/>
  <c r="F26" i="11"/>
  <c r="F6" i="11" s="1"/>
  <c r="F70" i="11"/>
  <c r="F9" i="11" s="1"/>
  <c r="F89" i="11"/>
  <c r="F10" i="11" s="1"/>
  <c r="F11" i="11"/>
  <c r="F30" i="10"/>
  <c r="F75" i="10"/>
  <c r="F10" i="10" s="1"/>
  <c r="F37" i="11"/>
  <c r="F7" i="11" s="1"/>
  <c r="F41" i="10"/>
  <c r="F7" i="10" s="1"/>
  <c r="F64" i="10"/>
  <c r="F9" i="10" s="1"/>
  <c r="F56" i="10"/>
  <c r="F8" i="10" s="1"/>
  <c r="F97" i="10"/>
  <c r="F11" i="10" s="1"/>
  <c r="F115" i="10"/>
  <c r="F15" i="10" s="1"/>
  <c r="F17" i="10" s="1"/>
  <c r="F31" i="9"/>
  <c r="F6" i="9" s="1"/>
  <c r="F216" i="9"/>
  <c r="F15" i="9" s="1"/>
  <c r="F17" i="9" s="1"/>
  <c r="F88" i="9"/>
  <c r="F9" i="9" s="1"/>
  <c r="F139" i="9"/>
  <c r="F11" i="9" s="1"/>
  <c r="F108" i="9"/>
  <c r="F10" i="9" s="1"/>
  <c r="F7" i="9"/>
  <c r="F68" i="9"/>
  <c r="F8" i="9" s="1"/>
  <c r="F103" i="8"/>
  <c r="F10" i="8" s="1"/>
  <c r="F220" i="8"/>
  <c r="F15" i="8" s="1"/>
  <c r="F16" i="8" s="1"/>
  <c r="F30" i="8"/>
  <c r="F6" i="8" s="1"/>
  <c r="F45" i="8"/>
  <c r="F7" i="8" s="1"/>
  <c r="F140" i="8"/>
  <c r="F11" i="8" s="1"/>
  <c r="F83" i="8"/>
  <c r="F9" i="8" s="1"/>
  <c r="F66" i="8"/>
  <c r="F8" i="8" s="1"/>
  <c r="F101" i="7"/>
  <c r="F10" i="7" s="1"/>
  <c r="F66" i="7"/>
  <c r="F8" i="7" s="1"/>
  <c r="F81" i="7"/>
  <c r="F9" i="7" s="1"/>
  <c r="F65" i="6"/>
  <c r="F8" i="6" s="1"/>
  <c r="F80" i="6"/>
  <c r="F9" i="6" s="1"/>
  <c r="F100" i="6"/>
  <c r="F10" i="6" s="1"/>
  <c r="F31" i="7"/>
  <c r="F6" i="7" s="1"/>
  <c r="F179" i="7"/>
  <c r="F15" i="7" s="1"/>
  <c r="F17" i="7" s="1"/>
  <c r="F122" i="7"/>
  <c r="F11" i="7" s="1"/>
  <c r="F121" i="6"/>
  <c r="F11" i="6" s="1"/>
  <c r="F31" i="6"/>
  <c r="F6" i="6" s="1"/>
  <c r="F175" i="6"/>
  <c r="F15" i="6" s="1"/>
  <c r="F17" i="6" s="1"/>
  <c r="F46" i="6"/>
  <c r="F7" i="6" s="1"/>
  <c r="F72" i="4"/>
  <c r="F8" i="4" s="1"/>
  <c r="F230" i="4"/>
  <c r="F17" i="4" s="1"/>
  <c r="F33" i="4"/>
  <c r="F6" i="4" s="1"/>
  <c r="F47" i="4"/>
  <c r="F7" i="4" s="1"/>
  <c r="F115" i="4"/>
  <c r="F10" i="4" s="1"/>
  <c r="F139" i="4"/>
  <c r="F11" i="4" s="1"/>
  <c r="F137" i="2"/>
  <c r="F11" i="2" s="1"/>
  <c r="F6" i="2"/>
  <c r="F211" i="4"/>
  <c r="F15" i="4" s="1"/>
  <c r="F119" i="2"/>
  <c r="F10" i="2" s="1"/>
  <c r="F49" i="2"/>
  <c r="F7" i="2" s="1"/>
  <c r="F95" i="2"/>
  <c r="F9" i="2" s="1"/>
  <c r="F73" i="2"/>
  <c r="F8" i="2" s="1"/>
  <c r="F90" i="4"/>
  <c r="F9" i="4" s="1"/>
  <c r="F19" i="4" l="1"/>
  <c r="F12" i="7"/>
  <c r="F19" i="7" s="1"/>
  <c r="D64" i="12" s="1"/>
  <c r="F12" i="11"/>
  <c r="F14" i="11" s="1"/>
  <c r="D68" i="12" s="1"/>
  <c r="F12" i="10"/>
  <c r="F12" i="9"/>
  <c r="F19" i="9" s="1"/>
  <c r="D66" i="12" s="1"/>
  <c r="F12" i="8"/>
  <c r="F18" i="8" s="1"/>
  <c r="D65" i="12" s="1"/>
  <c r="F12" i="6"/>
  <c r="F19" i="6" s="1"/>
  <c r="D63" i="12" s="1"/>
  <c r="F12" i="4"/>
  <c r="F12" i="2"/>
  <c r="F19" i="2" s="1"/>
  <c r="D61" i="12" s="1"/>
  <c r="F19" i="10" l="1"/>
  <c r="D67" i="12" s="1"/>
  <c r="F21" i="4"/>
  <c r="D62" i="12" s="1"/>
  <c r="D70" i="12" l="1"/>
  <c r="D72" i="12" s="1"/>
  <c r="D34" i="12" l="1"/>
  <c r="D43" i="12" s="1"/>
  <c r="D44" i="12" l="1"/>
  <c r="D45" i="12" s="1"/>
  <c r="D50" i="12" s="1"/>
  <c r="D51" i="12" l="1"/>
  <c r="D52" i="12" s="1"/>
</calcChain>
</file>

<file path=xl/sharedStrings.xml><?xml version="1.0" encoding="utf-8"?>
<sst xmlns="http://schemas.openxmlformats.org/spreadsheetml/2006/main" count="5324" uniqueCount="2265">
  <si>
    <t>objekt:</t>
  </si>
  <si>
    <t>vsebina:</t>
  </si>
  <si>
    <t>datum:</t>
  </si>
  <si>
    <t>A./</t>
  </si>
  <si>
    <t>GRADBENA DELA</t>
  </si>
  <si>
    <t>A1./</t>
  </si>
  <si>
    <t>ODRI</t>
  </si>
  <si>
    <t>A2./</t>
  </si>
  <si>
    <t>RUŠITVE</t>
  </si>
  <si>
    <t>A3./</t>
  </si>
  <si>
    <t>ZEMELJSKA DELA</t>
  </si>
  <si>
    <t>ARMIRANO BETONSKA DELA</t>
  </si>
  <si>
    <t>TESARSKA DELA</t>
  </si>
  <si>
    <t>ZIDARSKA DELA</t>
  </si>
  <si>
    <t>GRADBENA DELA SKUPAJ:</t>
  </si>
  <si>
    <t>B./</t>
  </si>
  <si>
    <t>OBRTNIŠKA DELA</t>
  </si>
  <si>
    <t xml:space="preserve">MONTAŽNI AB ELEMENTI </t>
  </si>
  <si>
    <t>B2./</t>
  </si>
  <si>
    <t>KAMNOSEŠKA DELA</t>
  </si>
  <si>
    <t>KLJUČAVNIČARSKA IN PASARSKA DELA</t>
  </si>
  <si>
    <t>OBRTNIŠKA DELA SKUPAJ:</t>
  </si>
  <si>
    <t>GRADBENA IN OBRTNIŠKA DELA SKUPAJ:</t>
  </si>
  <si>
    <t>kpl</t>
  </si>
  <si>
    <t>ODRI SKUPAJ:</t>
  </si>
  <si>
    <t>OP: V ceni vseh rušitev je zajeti odvoz ruševin na stalno deponijo s plačilom takse.</t>
  </si>
  <si>
    <t>m2</t>
  </si>
  <si>
    <t>Odstranitev obstoječih betonskih krogel fi60cm, vključno s temelji, z deponiranjem le teh v skladu z dogovorom z naročnikom.</t>
  </si>
  <si>
    <t>kos</t>
  </si>
  <si>
    <t>RUŠITVE SKUPAJ</t>
  </si>
  <si>
    <t>Strojni izkop v globini do 1m, v zemljini III. ktg in nasutju, z deponiranjem izkopa na gradbišču na lokaciji po dogovoru z naročnikom/projektantom v oddaljenosti do 300m. Izkop in odriv humusa zajet v pripravljalnih delih.</t>
  </si>
  <si>
    <t>temelji</t>
  </si>
  <si>
    <t>m3</t>
  </si>
  <si>
    <t>Planiranje in utrjevanje dna izkopa, po navodilih geomehanika.</t>
  </si>
  <si>
    <t>Zasipi  z deponirano zemljino, z nabijanjem in utrjevanjem v plasteh, po navodilih geomehanika. Količina v raščenem stanju; vgrajevanje in utrjevanje v plasteh po 20 cm</t>
  </si>
  <si>
    <t>Zasipi  med opornimi zidovi z deponirano zemljino na gradbišču, po navodilih projektanta hortikulture. Količina v raščenem stanju. Količina v raščenem stanju.</t>
  </si>
  <si>
    <t>Drenažno gramozno nasutje globine min 40cm</t>
  </si>
  <si>
    <t>Plast koprene, ki zaščiti drenažni sloj pred zasičenjem z manjšimi zemeljskimi deli /PP filc</t>
  </si>
  <si>
    <t>Rastni sloj /nezaplevljena zemljina, globine do 50cm. Nasutje v plasteh po cca 20cm, na vsako plast nasutja se enakomerno razprši 2dcl organskega gnojila/m2. Plasti se sproti ročno utrjujejo. Pred zasaditvijo se kontrolira višina zasipa zemljine, pri odstopanjih je potrebno dodatno nasipavanje</t>
  </si>
  <si>
    <t>Geomehanski nadzor z vpisom predpisanih pregledov in meritev.</t>
  </si>
  <si>
    <t>ZEMELJSKA DELA SKUPAJ</t>
  </si>
  <si>
    <t>Pod temelji</t>
  </si>
  <si>
    <t>Dobava in vgradnja betona, kvalitete C 25/30, XC3 v nevidne konstrukcije</t>
  </si>
  <si>
    <t xml:space="preserve">Dobava, ravnanje, čiščenje, sekanje polaganje in vezanje armature S500 B </t>
  </si>
  <si>
    <t>rebraste palice do fi 12 mm</t>
  </si>
  <si>
    <t>kg</t>
  </si>
  <si>
    <t>rebraste palice nad fi 12 mm</t>
  </si>
  <si>
    <t>armaturne mreže MAG 500/560</t>
  </si>
  <si>
    <t>ARMIRANO BETONSKA DELA SKUPAJ:</t>
  </si>
  <si>
    <t>Opaži nevidnih konstrukcij</t>
  </si>
  <si>
    <t>Opaž vidnih konstrukcij kvaliteta opaža VB4</t>
  </si>
  <si>
    <t>Opaži so izdelani skrbno v geometriji, ki je opredeljena v projektu. Opaži so povsem gladki in na spojih dosledno spoštujejo določeno geometrijo. Spoji opažnih plošč so natančno poravnani in izvedeli s poglobitvijo (betonski profil navzven). Vezave opažev so skrbno in natančno razporejene. Izvedene so s krožno oz. kvadratno poglobitvijo v vidno ploskev betona in v globini pritrjeno povezavo opažev. Po zaključku betoniranja je odprtina vezave v globini utora zatesnjena v barvi betona. Podrobnosti spojev opažev in poglobljenih utorov za vezave opaža bo podal arhitekt po uskladitvi s tehnologijo izbranega izvajalca.</t>
  </si>
  <si>
    <t>TESARSKA DELA SKUPAJ:</t>
  </si>
  <si>
    <t xml:space="preserve">Permanentno redno čiščenje in finalno čiščenje po končanju vseh del, z odvozom vseh odpadkov. </t>
  </si>
  <si>
    <t xml:space="preserve">Zidarska pomoč pri obrtniških in instalacijskih delih </t>
  </si>
  <si>
    <t>NK</t>
  </si>
  <si>
    <t>ur</t>
  </si>
  <si>
    <t>PK</t>
  </si>
  <si>
    <t>KV</t>
  </si>
  <si>
    <t>m1</t>
  </si>
  <si>
    <t>ZIDARSKA DELA SKUPAJ:</t>
  </si>
  <si>
    <t>ARMATURA VSEH MONTAŽNIH ELEMENTOV JE ZAJETA V SKLOPU ARMIRANOBETONSKIH DEL V POSTAVKI DOBAVE IN VGARDNJE ARMATURE.</t>
  </si>
  <si>
    <t>Beton kvalitete C 25/30, XC3</t>
  </si>
  <si>
    <t>Agregat bele barve, cement bele barve enakega izgleda kot že izvedeni elementi. Vsa profilacija izvedena kot že obstoječi izvedeni elementi.</t>
  </si>
  <si>
    <t>OP:</t>
  </si>
  <si>
    <t>Vse kamnite površine, ki so v dotiku z zemljo ali AB konstrukcijami so ustrezno zaščitene z brezbarvno hidroizolacijo, ki jo je zajeti v ceni postavke.</t>
  </si>
  <si>
    <t>Izdelava, dobava in montaža kamnitih svetilk na kaskadah ter montažnih elementih KS.</t>
  </si>
  <si>
    <t>KAMNOSEŠKA DELA SKUPAJ:</t>
  </si>
  <si>
    <t>Izvajalec mora za vse elemente izdelati delavniške načrte in izdelati vzorce obdelav, dostaviti vzorce tipskih elementov v pisno potrditev projektantu/avtorju.</t>
  </si>
  <si>
    <t xml:space="preserve">Vsi potrebni delovni odri, lovilni odri, fasadni odri in dvižne košare, za ves čas gradnje, z vsemi potrebnimi prestavitvami in ponovnimi postavitvami, skladno z varnostnim načrtom. Ponudnik oceni postavko glede na projektirani element. Območje obdelave </t>
  </si>
  <si>
    <t>A4</t>
  </si>
  <si>
    <t>1a</t>
  </si>
  <si>
    <t>Dobava in vgradnja nearmiranega podložnega betona pod temelji, debeline 10cm v kvaliteti C12/15, z vsemi robnimi opaži</t>
  </si>
  <si>
    <t>2a</t>
  </si>
  <si>
    <t>2a1</t>
  </si>
  <si>
    <t>2a2</t>
  </si>
  <si>
    <t>2b</t>
  </si>
  <si>
    <t>2b1</t>
  </si>
  <si>
    <t>Izvajalec je dolžan izdelati projekt betona in pridobiti pisno potrditev projektanta arhitekture in gradbenih konstrukcij.</t>
  </si>
  <si>
    <t>V ceni je zajeti izdelavo vzorcev vseh karakterističnih vidnih elementov, v dimenzijah 1x1m oz 1 tekoči meter, z vsemi obdelavami in pridobiti pisno potrditev projektanta arhitekture.</t>
  </si>
  <si>
    <t>2c</t>
  </si>
  <si>
    <t>nevidni beton</t>
  </si>
  <si>
    <t>2a3</t>
  </si>
  <si>
    <t>temelji, preseka 0,12-0,20m3/m2-m1</t>
  </si>
  <si>
    <t>stene, dno in pokrov jaška debeline 20cm</t>
  </si>
  <si>
    <t>3a</t>
  </si>
  <si>
    <t>dno bazenov/vodnega elementa, debeline 15cm</t>
  </si>
  <si>
    <t>2a4</t>
  </si>
  <si>
    <t>poševne plošče debeline 20cm</t>
  </si>
  <si>
    <t>2a5</t>
  </si>
  <si>
    <t>ravne plošče debeline 20cm</t>
  </si>
  <si>
    <t>4a</t>
  </si>
  <si>
    <t>4b</t>
  </si>
  <si>
    <t>4c</t>
  </si>
  <si>
    <t xml:space="preserve">A5 </t>
  </si>
  <si>
    <t>opaž ravnih temeljev</t>
  </si>
  <si>
    <t>1b</t>
  </si>
  <si>
    <t>opaž ločnih temeljev</t>
  </si>
  <si>
    <t>1c</t>
  </si>
  <si>
    <t>opaž ravnih sten</t>
  </si>
  <si>
    <t>1d</t>
  </si>
  <si>
    <t>opaž ločnih sten</t>
  </si>
  <si>
    <t>1e</t>
  </si>
  <si>
    <t>opaž robov talnih plošč</t>
  </si>
  <si>
    <t>1f</t>
  </si>
  <si>
    <t>opaž pokrovov jaškov, s podpiranjem do 3m.</t>
  </si>
  <si>
    <t>1g</t>
  </si>
  <si>
    <t>opaž sten korit</t>
  </si>
  <si>
    <t>1h</t>
  </si>
  <si>
    <t>1i</t>
  </si>
  <si>
    <t>1j</t>
  </si>
  <si>
    <t>1k</t>
  </si>
  <si>
    <t>Opaž niš, ležišč, škatel....ocena</t>
  </si>
  <si>
    <t xml:space="preserve">opaž ravnih gladkih sten </t>
  </si>
  <si>
    <t>1l</t>
  </si>
  <si>
    <t>doplačilo za izvedbo opaža vrha stene v naklonu - enostransko, po detajlu</t>
  </si>
  <si>
    <t>A6</t>
  </si>
  <si>
    <t xml:space="preserve">karakteristike HI traku: debelina: ≥ 3,6 mm; odpornost na visoko temperaturo: ≥ 120°C, odpornost na nizko temperaturo: ≤ -10°C; natezna trdnost prečno/vzdolžno: ≥ 550/550 N/50 mm in raztezek pri pretrgu prečno/vzdolžno: ≥ 35/35 %. </t>
  </si>
  <si>
    <t>Trakovi polno (100%) varjeni na podlago. Vlaga na površini AB ne sme biti višja od 4% masno. V vseh kotih je treba predhodno narediti betonske zaokrožnice, r ≥ 4 cm, vsi vogali pa morajo biti posneti. Prehodi naj bodo izvedeni pod kotom 45°, kar je vse zajeti v ceni</t>
  </si>
  <si>
    <t>Na stenah, ki ne bodo obložene s kamnom, se bitumenska hidroizolacija zaključi 5 do 10 cm pod koto gotovega terena, na ostalih pa 10 do 15 cm pod koto gotovega terena, vse po navodilu arhitekta. Na vrhu se zaščiti bodisi z zaključno letvijo bodisi s 2K tesnilnim premazom na osnovi polimetilmetakrilata (PMMA) armiranim s specialno tkanino, kot npr. TRIFLEX PRODETAIL. Pri prvi varianti se lahko uporabijo na primer ploščate palice iz aluminija (npr. dim. 20/3 mm oz. 25/3), ki se v beton pritrjujejo s posebnimi inox udarnimi sidri oz. žeblji (npr. SFS Schlaganker A4 DT-S, fi. 4,8 mm, l = 32 oz. 38 mm, in sicer na razdalji maks. 25 cm. Pri drugi varianti se tesnilni premaz vgradi v pasu širine cca. 30 cm (cca. 15 cm preko bitumenske hidroizolacije in cca. 15 cm preko betona), pri čemer je treba PE folijo iz bitumenskih trakov predhodno odžgati. V kolikor bodo zgornje površine zaščitene s hidroizolacijo iz 2K tesnilne mase (glej tč. 2), pa zaščitni tesnilni premaz oz. zaključne letve niso potrebni. Treba je narediti samo ustrezen preklop med obema hidroizolacijama.  Na stikih AB temeljev in zidov s predvideno HI je uporabiti ustrezno 2K fleksibilno tesnilno maso na cementni osnovi, kot npr. Mapelastic Fundation ali enakovredno</t>
  </si>
  <si>
    <t>Hidroizolacija na vrh temeljev</t>
  </si>
  <si>
    <t>- zaščitni premaz iz 2K vodotesne mase na cementni osnovi, kot npr. Mapelastic FUNDATION oz. HIDROSTOP ELASTIK ali enakovredno, poraba min. 3 – 4 kg/m2</t>
  </si>
  <si>
    <t xml:space="preserve"> - hladni bitumenski prednamaz, poraba min. 300 g/m2, kot npr. IBITOL HS ali enakovredno
 -  enoslojna hidroizolacija iz plastomer-bitumenskih varilnih trakov z nosilcem iz PES filca, nazivne debeline 4 mm, kot npr. IZOTEKT P4 PLUS ali enakovredno
 - zaščita HI gumbasta membrana iz HDPE</t>
  </si>
  <si>
    <t>Hidroizolacija na vkopane elemente</t>
  </si>
  <si>
    <t>2b2</t>
  </si>
  <si>
    <t>stene in pokrov jaška</t>
  </si>
  <si>
    <t>2b3</t>
  </si>
  <si>
    <t>vkopane stene pod nivojem terena</t>
  </si>
  <si>
    <t>zasute stene nad nivojem terena</t>
  </si>
  <si>
    <t xml:space="preserve"> - 2K fleksibilne tesnilne mase na cementni osnovi (kot npr. Mapelastic Fundation). </t>
  </si>
  <si>
    <t>2d</t>
  </si>
  <si>
    <t xml:space="preserve"> - 2K fleksibilna tesnilna masa na cementni osnovi armirana s stekleno mrežico (npr. Mapelastic + Mapenet)</t>
  </si>
  <si>
    <t>B1</t>
  </si>
  <si>
    <t>A</t>
  </si>
  <si>
    <t>A1</t>
  </si>
  <si>
    <t>A2</t>
  </si>
  <si>
    <t>A3</t>
  </si>
  <si>
    <t>A5</t>
  </si>
  <si>
    <t>A7</t>
  </si>
  <si>
    <t>1a1</t>
  </si>
  <si>
    <t>1a2</t>
  </si>
  <si>
    <t>1a3</t>
  </si>
  <si>
    <t>1a4</t>
  </si>
  <si>
    <t>1a5</t>
  </si>
  <si>
    <t>1a6</t>
  </si>
  <si>
    <t>B</t>
  </si>
  <si>
    <t>Izdelava, dobava in montaža kamnitih oblog in kap kaskadnih zidov iz rustike</t>
  </si>
  <si>
    <t>kape iz kamnite rustike dim 29/18,3cm, sidrane v AB z INOX sidri, po detajlu. Segmenti dolžin 40-60cm</t>
  </si>
  <si>
    <t>obloge kaskad iz kamnite rustike iz elementov sidrane v AB z INOX sidri, po detajlu. Segmenti višin 18,3cm (vkopani elementi višin 28cm), dolžin 40-60cm</t>
  </si>
  <si>
    <t>Bunje naležne globine 7cm+2cm reža za vezivo in sidranje, in bunjene globine 5cm. Skupna debelina kamnov cca 12cm.</t>
  </si>
  <si>
    <t>2a6</t>
  </si>
  <si>
    <t>2a7</t>
  </si>
  <si>
    <t>2a8</t>
  </si>
  <si>
    <t>3b</t>
  </si>
  <si>
    <t>B2</t>
  </si>
  <si>
    <t>opaž dna bazenov in korit s podpiranjem do 1m - izgubljeni opaž</t>
  </si>
  <si>
    <t>vidni zidovi debeline do 25cm. Stki nevidni/vidini beton izvedeni vedno min 10cm pod nivojem terena/tlaka. Vse površine vdinega betona so pred navlaževanjem zaščitene z brezbarvnih hidrofobnim premazom.</t>
  </si>
  <si>
    <t>Izvedba izolacij sten, temeljev ter ostalih elementov, po detajlih, z ustrezno pripravo podlage, vsemi zaključi, zaokrožnicami, vse za gotove izvedene hidroizolacije. Za izvedbo hidroizolacij je dosledno upoštevati navodila za izvedbo hidroizolacij, ki so sestavni del načrta arhitekture.</t>
  </si>
  <si>
    <t>Izdelava, dobava in montaža kamnitih oblog. Vrsta kamna in površinska obdelava po načrtu arhitekture mapa 0, Materializacija, razdelitev elementov na segmente po shemi. Kamen poliran, oziroma obdelan po navodilih projektanta, glede na potrjene vzorce. V ceni kamnoseških elementov morajo biti vračunana vsa potrebna dela, sidra za transport in montažo, odstranitev teh sider po montaži, vsa pritrdila, izvedba stikov med elementi ter stikov z drugimi elementi, niveliranje ob montaži. Pri izdelavi ponudbe obvezno upoštevati načrte arhitekture. V ceni je predvidena tudi izdelava vzorcev ter dostava le-teh na gradbišče. Eventualne tolerance oziroma odstopanja mora izbrani izvajalec izvesti po navodilu projektanta. Stikovanje elementov oblog po detajlih.</t>
  </si>
  <si>
    <t>Napis OSREDNJE LJUBLJANSKO POKOPALIŠČE, črke so visoke  10,0 cm in izbočene 6-8 cm.</t>
  </si>
  <si>
    <t>napis ŽALE, črke so visoke 40,0 cm in iz osnovne ravnine izbočene 10,0 cm. Strešica v obliki črte širine 10,0 cm, izbočeno 10,0 cm in dolga 3,5 do 4,0 metra.</t>
  </si>
  <si>
    <t>napis LJUBLJANA, MMXXIII, 2023, črke so visoke 10,0 cm in izbočene 6-8 cm.</t>
  </si>
  <si>
    <t>4d</t>
  </si>
  <si>
    <t>Grb Ljubljane, širina 20,0-30,0 cm, 10,0 cm izbočeno iz osnovne ravnine in reliefno izvedeno.</t>
  </si>
  <si>
    <t>4e</t>
  </si>
  <si>
    <t>Izvedba informacijskih in posvetilnih napisov ter oznak. Črke in simboli so rezani iz masivnega kamna navzven (so masiva in niso vlepljeni), po grafični podlogi projektanta. Vse po načrtu in navodilu avtorja projekta Osrednje aleje. Površinska obdelava po navodilu avtorja. Obvezna izvedba vzorca črk.</t>
  </si>
  <si>
    <t>temelji, preseka nad 0,30m3/m2-m1</t>
  </si>
  <si>
    <t>stebri, preseka 0,12-0,20m3/m2-m1</t>
  </si>
  <si>
    <t>plošče preseka 0,08-0,12m3/m2-m1</t>
  </si>
  <si>
    <t>venci, preseka 0,12-0,20m3/m2-m1</t>
  </si>
  <si>
    <t>opaž stebrov</t>
  </si>
  <si>
    <t>opaž vencev v naklonu, s podpiranjem do 3m</t>
  </si>
  <si>
    <t>opaž ravnih plošč s podpiranjme do 3m</t>
  </si>
  <si>
    <t>žalna niša</t>
  </si>
  <si>
    <t>3a1</t>
  </si>
  <si>
    <t>Izdelava, dobava in montaža kovinskih elementov, po projektu GK in detajlih arhitekture, z vsem sidranjem, površinsko obdelavo, vse za gotove vgrajene in obdelane elemente.</t>
  </si>
  <si>
    <t>INOX nosilni profil lesenih brun strehe, škatlast profil 70/100mm, dolžine cca 490cm, s sidrnimi ploščami.</t>
  </si>
  <si>
    <t>MIZARSKA DELA</t>
  </si>
  <si>
    <t>B4</t>
  </si>
  <si>
    <t>KLEPARSKA DELA</t>
  </si>
  <si>
    <t>Izdelava, dobava in montaža kleparskih elementov, po detajlih arhitekture, z vsem sidranjem, površinsko obdelavo, vse za gotove vgrajene in obdelane elemente.</t>
  </si>
  <si>
    <t>OP: vsi bakreni elementi patinirani. Za patiniranje je treba uporabiti hladen postopek z večkratnim nanašanjem kemikalij, ki s kemijskimi rekacijami z bakrom formirajo zeleno - modro patino bakrovega (II) nitrata trihidrata / Cu(NO3)₂▪3H₂O/ in bakrovega (II) klorida dihidrata / CuCl₂▪2H₂O/. Površino zaščititi z raztopino voskov (kot npr blesk-7- Belinka ali enakovredno).</t>
  </si>
  <si>
    <t>valoviti segmenti v osni širini 120cm, RŠ cca 150cm, dolžine 360cm, v enostranskem naklonu izvedeni iz elementov:
 - valovita kritina, bakrena pločevina 0,7mm z bakrenimi zakovicami 4mm kovičena na 10cm na nosilni trak, z mesing vijaki 6mm vijačena na 10cm v lesena bruna. Na brunih pločevina stikovana z ležečim profilom/zgibom
 - usločeni nosilni prečni bakreni trakovi 4x50mm na 50cm</t>
  </si>
  <si>
    <t>Bel oziroma svetlo siv kamen s poudarjenimi žilami (vena turami):
Statuario Vena Grande, marmor, Italija,
Statuario Classico, marmor, Italija,
Calacatta Venato, marmor, Italija,
Calacatta Carrara, marmor, Italija,
Calacatta Belgia, marmor, Italija,
Arabescato Carcariana, marmor, Italija,
Arabescato Venato, marmor, Italija.</t>
  </si>
  <si>
    <t xml:space="preserve">nevidni zidovi debeline 10-25cm. </t>
  </si>
  <si>
    <t>opaž robov plošč s podpiranjme do 3m</t>
  </si>
  <si>
    <t>ravni segmenti</t>
  </si>
  <si>
    <t>ločni segmenti</t>
  </si>
  <si>
    <t>Žalna loža</t>
  </si>
  <si>
    <t xml:space="preserve">Vezna galerija </t>
  </si>
  <si>
    <t>Dobava in vgradnja odtočnih cevi v AB konstrukcijah, z vsemi fazonskimi kosi, podkonstrukcijo, odkapi in tesnili.</t>
  </si>
  <si>
    <t>Hidroizolacija na AB površinah pod kamnitimi oblogami strehe vezne galerije</t>
  </si>
  <si>
    <t>vkopane stene pod nivojem terena in zasute stene nad nivojem terena</t>
  </si>
  <si>
    <t>HDPE odtočne cevi fi 100mm, višine do 4m</t>
  </si>
  <si>
    <t>K2 levo atipični element - 547/108cm
vidna obdelava 2m2</t>
  </si>
  <si>
    <t>K3 levo atipični element - 547/108cm
vidna obdelava 1m2</t>
  </si>
  <si>
    <t>K4 levo atipični element - 547/108cm
vidna obdelava 1m2</t>
  </si>
  <si>
    <t>K2 tipični element - 547/108cm
vidna obdelava 3m2</t>
  </si>
  <si>
    <t>K3 tipični element - 547/108cm
vidna obdelava 3m2</t>
  </si>
  <si>
    <t>K4 tipični element - 547/108cm
vidna obdelava 3m2</t>
  </si>
  <si>
    <t>K2 diferenčni element - 385,4/108cm
vidna obdelava 2m2</t>
  </si>
  <si>
    <t>K3 diferenčni element - 385,4/108cm
vidna obdelava 2m2</t>
  </si>
  <si>
    <t>K2 desno atipični element - 548,1/108cm
vidna obdelava 2m2</t>
  </si>
  <si>
    <t>K3 desno atipični element - 548,1/108cm
vidna obdelava 2m2</t>
  </si>
  <si>
    <t>K4 desno atipični element - 548,1/108cm
vidna obdelava 2m2</t>
  </si>
  <si>
    <t>1a7</t>
  </si>
  <si>
    <t>1a8</t>
  </si>
  <si>
    <t>1a9</t>
  </si>
  <si>
    <t>1a10</t>
  </si>
  <si>
    <t>1a11</t>
  </si>
  <si>
    <t>1a12</t>
  </si>
  <si>
    <t xml:space="preserve">A1 </t>
  </si>
  <si>
    <t xml:space="preserve">A </t>
  </si>
  <si>
    <t>OP: V ceni vseh rušitev je zajeti odvoz ruševin na stalno deponijo s plačilom takse.
Rušitve utrjenih površin zajete v popisu zunanje ureditve.</t>
  </si>
  <si>
    <t xml:space="preserve">Strojni izkop v globini do 1m, v zemljini III. ktg in nasutju, z deponiranjem izkopa na gradbišču na lokaciji po dogovoru z naročnikom/projektantom v oddaljenosti do 300m. </t>
  </si>
  <si>
    <t>Zasipi  med zidovi, po navodilih projektanta hortikulture. Količina v raščenem stanju.</t>
  </si>
  <si>
    <t>opaž odprtin v stenah, ravno in ločno,  s podpiranjem do 3m</t>
  </si>
  <si>
    <t>opaž ravnih plošč s podpiranjem do 1m - izgubljeni opaž</t>
  </si>
  <si>
    <t>opaž plošč v naklonu s podpiranjem do 1m - izgubljeni opaž</t>
  </si>
  <si>
    <t>elementi osi G</t>
  </si>
  <si>
    <t>elementi osi E</t>
  </si>
  <si>
    <t>1b1</t>
  </si>
  <si>
    <t>1b2</t>
  </si>
  <si>
    <t>KLJUČAVNIČARSKA IN PASARSKA DELA SKUPAJ:</t>
  </si>
  <si>
    <t>KLEPARSKA DELA SKUPAJ:</t>
  </si>
  <si>
    <t>MIZARSKA DELA SKUPAJ:</t>
  </si>
  <si>
    <t>B3</t>
  </si>
  <si>
    <t>Postavka vključuje stike elementov, ki so v globini trajno elastično zatesnjeni (zunanji, vidni stik mora ostati odprt (brez tesnila). Stiki elementov so nad niveleto opornega AB zidu zaščiteni z bet. cevjo fi 15 cm (1/2) ki preprečuje prodor vode in zemlje (detajl M1, L25).</t>
  </si>
  <si>
    <t>Rustika je izvedena v višini ene vrste (18,3 cm), 60 %, v višini dveh vrst, 30 % in v višini treh vrst 10 %.
Del kamna rustike je lomljen (60 %), del pa so gladke plošče, ki so fino brušene oziroma polirane po navodilu arhitekta, 40 %.</t>
  </si>
  <si>
    <t>Obloge prve kaskade</t>
  </si>
  <si>
    <t>Obloge druge, tretje, četrte kaskade, 
ob Žalni loži, ob osi E</t>
  </si>
  <si>
    <t>3a2</t>
  </si>
  <si>
    <t>Portal na osi G, segment 2</t>
  </si>
  <si>
    <t>obloge vertikalnih površin debeline 4cm</t>
  </si>
  <si>
    <t>obloge poševnih površin debeline 4cm</t>
  </si>
  <si>
    <t>Vzhodna fasada segment 2</t>
  </si>
  <si>
    <t>5a</t>
  </si>
  <si>
    <t>vzhodna fasada portala v osi G debeline 4,0 cm</t>
  </si>
  <si>
    <t>5b</t>
  </si>
  <si>
    <t>6a</t>
  </si>
  <si>
    <t>6b</t>
  </si>
  <si>
    <t>7a</t>
  </si>
  <si>
    <t>7a1</t>
  </si>
  <si>
    <t>7a2</t>
  </si>
  <si>
    <t>7a3</t>
  </si>
  <si>
    <t>7a4</t>
  </si>
  <si>
    <t>7a5</t>
  </si>
  <si>
    <t>7a6</t>
  </si>
  <si>
    <t>7a7</t>
  </si>
  <si>
    <t>izvedba ohišja za svetila iz enakega kamna debeline 3,0 cm na inox podkonstrukciji zunanjih dimenzij 40x30x20cm</t>
  </si>
  <si>
    <t>kom</t>
  </si>
  <si>
    <t>Op.</t>
  </si>
  <si>
    <t>Tlak je zajet v načrtu prometa.</t>
  </si>
  <si>
    <t>7b</t>
  </si>
  <si>
    <t>7b1</t>
  </si>
  <si>
    <t>7b2</t>
  </si>
  <si>
    <t>7b3</t>
  </si>
  <si>
    <t>7b4</t>
  </si>
  <si>
    <t>7b5</t>
  </si>
  <si>
    <t>7b6</t>
  </si>
  <si>
    <t>7b7</t>
  </si>
  <si>
    <t>7b8</t>
  </si>
  <si>
    <t>7b9</t>
  </si>
  <si>
    <t>južni in severni zaključek bakrene strehe v dolžini cca 60 cm izvesti po navodilu avtorja, M2 L22</t>
  </si>
  <si>
    <t>Dobava in vgradnja vodotesnega betona, kvalitete C 25/30, XC3 v nevidne konstrukcije, z vsemi tesnilnimi trakovi in obdelavo delovnih stikov in dilatacij, po projektu GK.</t>
  </si>
  <si>
    <t>vidni zidovi debeline do 25cm. Stiki nevidni/vidini beton izvedeni vedno min 10cm pod nivojem terena/tlaka. Vse površine vidnega betona so pred navlaževanjem zaščitene z brezbarvnih hidrofobnim premazom.</t>
  </si>
  <si>
    <t xml:space="preserve">nevidni zidovi debeline 10-25cm. Stiki nevidni/vidni beton izvedeni vedno min 10cm pod nivojem terena/tlaka. </t>
  </si>
  <si>
    <t>Rustika ob portalu na osi G</t>
  </si>
  <si>
    <t xml:space="preserve">Rustika je izvedena v višini ene vrste (18,3 cm), 60 %, v višini dveh vrst, 30 % in v višini treh vrst 20 %.
Del kamna rustike je lomljen (60 %), del pa so gladke plošče, ki so fino brušene oziroma polirane po navodilu arhitekta, 40 %.
</t>
  </si>
  <si>
    <t xml:space="preserve">Rustika je izvedena v višini ene vrste (18,3 cm), 60 %, v višini dveh vrst, 30 % in v višini treh vrst 10 %.
Del kamna rustike je lomljen (60 %), del pa so gladke plošče, ki so fino brušene oziroma polirane po navodilu arhitekta, 40 %.
</t>
  </si>
  <si>
    <t>Rustika na vhodnem delu</t>
  </si>
  <si>
    <t>Segment 1, južni, vhodni del.</t>
  </si>
  <si>
    <t>vodni motiv na vzhodni strani aleje</t>
  </si>
  <si>
    <t>vodni motiv na zahodni strani aleje</t>
  </si>
  <si>
    <t>Portal na osi G, segment 1</t>
  </si>
  <si>
    <t>obloga parapeta prve kaskade ob portalu, kamen debeline 6,0 cm višine 65,0 cm;
V območju portala na osi G je kamen enak kamnu portala. Stikovanje s kamnom parapeta ob aleji poda arhitekt po prejemu vzorcev kamna in površinske obdelave.</t>
  </si>
  <si>
    <t>Vzhodna fasada segment 1</t>
  </si>
  <si>
    <t>Po odločitvi avtorja je kamen zaslonov svetil lahko tudi enak naravnemu kamnu prve kaskade ob aleji.</t>
  </si>
  <si>
    <t xml:space="preserve">Cena posameznega elementa mora vsebovati kalup, beton, nakladanje, prevoz in razkladanje elementov kot tudi montažo v skladu s projekti. Pri izdelavi ponudbe obvezno upoštevati načrte arhitekture. V ceni je predvidena tudi izdelava vzorcev ter dostava le-teh na gradbišče. Eventualne tolerance oziroma odstopanja mora izbrani izvajalec izvesti po navodilu projektanta. </t>
  </si>
  <si>
    <t xml:space="preserve">V ceni armiranobetonskih montažnih elementov morajo biti vračunana vsa potrebna dela, sidra za transport in montažo, odstranitev teh sider po montaži, vsa pritrdila, izvedba stikov med elementi ter stikov z drugimi elementi, niveliranje ob montaži. Cena posameznega elementa mora vsebovati kalup, beton, nakladanje, prevoz in razkladanje elementov kot tudi montažo v skladu s projekti. Pri izdelavi ponudbe obvezno upoštevati načrte arhitekture. V ceni je predvidena tudi izdelava vzorcev ter dostava le-teh na gradbišče. Eventualne tolerance oziroma odstopanja mora izbrani izvajalec izvesti po navodilu projektanta. </t>
  </si>
  <si>
    <t xml:space="preserve">vodni motiv (na vzhodni in zahodni strani aleje) </t>
  </si>
  <si>
    <t>3a1a</t>
  </si>
  <si>
    <t>3a1b</t>
  </si>
  <si>
    <t>3a1c</t>
  </si>
  <si>
    <t>dno korita debeline 3cm</t>
  </si>
  <si>
    <t>3a2a</t>
  </si>
  <si>
    <t>3a2b</t>
  </si>
  <si>
    <t>3a2c</t>
  </si>
  <si>
    <t>dno korit debeline 3cm</t>
  </si>
  <si>
    <t>južni, vhodni del - kamnita obloga zelenice</t>
  </si>
  <si>
    <t>3b1</t>
  </si>
  <si>
    <t>3b2</t>
  </si>
  <si>
    <t>3a1d</t>
  </si>
  <si>
    <t>Naravni kamen je enak kakršen je oziroma bo izbran za opločenje aleje. Kamen je poliran oziroma fino brušen po navodilu arhitekta in potrditvi obveznih vzorcev obdelave.</t>
  </si>
  <si>
    <t>3b1a1</t>
  </si>
  <si>
    <t>3b1a2</t>
  </si>
  <si>
    <t>3b1a3</t>
  </si>
  <si>
    <t>3b1a4</t>
  </si>
  <si>
    <t>3b1a5</t>
  </si>
  <si>
    <t>5c</t>
  </si>
  <si>
    <t>5d</t>
  </si>
  <si>
    <t>5e</t>
  </si>
  <si>
    <t>opaž ravnih gladkih sten privzdignjene zelenice</t>
  </si>
  <si>
    <t>vidni parapeti privzdignjene zelenice debeline 5 do 20cm, ostri robovi. Stiki nevidni/vidini beton izvedeni vedno min 10cm pod nivojem terena/tlaka. Vse površine vidnega betona so pred navlaževanjem zaščitene z brezbarvnih hidrofobnim premazom.</t>
  </si>
  <si>
    <t>Vidni beli beton, v kvaliteti VB4, bel agregat in bel cement po potrditvi vzorca s strani projektanta – avtorja. Profilirano in gladko.</t>
  </si>
  <si>
    <t>Bunje naležne globine 7cm+2cm reža za vezivo in sidranje, in bunjene globine 5cm navzven. Skupna globina kamnov cca 12cm.</t>
  </si>
  <si>
    <t>Rustika ob portalu na osi D</t>
  </si>
  <si>
    <t xml:space="preserve">Rustika je izvedena v višini ene vrste (18,3 cm), 50 %, v višini dveh vrst, 30 % in v višini treh vrst 20 %. Rustika obsega lomljene površine kamna, 60 % in gladke površine kamna, ki so fino brušene ali polirane po navodilu arhitekta, 40 %.
</t>
  </si>
  <si>
    <t>Rustika, zaključek ob osi E</t>
  </si>
  <si>
    <t>Vzhodna fasada segment 3</t>
  </si>
  <si>
    <t xml:space="preserve">K2 levo atipični element - 547.4/108cm
</t>
  </si>
  <si>
    <t xml:space="preserve">K3 levo atipični element - 547.4/108cm
</t>
  </si>
  <si>
    <t xml:space="preserve">K4 levo atipični element - 547.4/108cm
</t>
  </si>
  <si>
    <t xml:space="preserve">K2 tipični element - 547/108cm
</t>
  </si>
  <si>
    <t xml:space="preserve">K3 tipični element - 547/108cm
</t>
  </si>
  <si>
    <t xml:space="preserve">K4 tipični element - 547/108cm
</t>
  </si>
  <si>
    <t xml:space="preserve">K2 desno atipični element - 350/108cm
</t>
  </si>
  <si>
    <t xml:space="preserve">K3 desno - atipični element 350/108cm
</t>
  </si>
  <si>
    <t xml:space="preserve">K4 desno - atipični element 350/108cm
</t>
  </si>
  <si>
    <t>Obloge druge, tretje, četrte kaskade, 
ob Zaključku ob osi E</t>
  </si>
  <si>
    <t>Na stiku s poševnimi kamnitimi ploščami portala je kamen rustike zožan za poglobitev plošč portala v debelino rustike.</t>
  </si>
  <si>
    <t>Portal na osi D, segment 3</t>
  </si>
  <si>
    <t xml:space="preserve">Portal starejšega pokopališča na osi D, segmenta 3 in 4.
Portal.
Naravni kamen v zlato-rumeni niansi:
Amarillo Valencia, marmor, Španija,
Rosa Portogallo Venato, marmor, Portugalska,
Amarelle Macael, marmor, Španija,
Amarelo Negrais, marmor, Španija,
Giallo Siena, marmor, Itlija,
Giallo Reale, marmor, Italija,
Giallo Atlantide, Maroko.
</t>
  </si>
  <si>
    <t xml:space="preserve">Prioriteten izbor je Amarillo Valencia, marmor, Španija, kakršen je uporabljen na Vodnjaku življenja.
</t>
  </si>
  <si>
    <t xml:space="preserve">K2 desno atipični element - 463,7/108cm
</t>
  </si>
  <si>
    <t xml:space="preserve">K3 desno - atipični element 463,7/108cm
</t>
  </si>
  <si>
    <t xml:space="preserve">K4 desno - atipični element 463,7/108cm
</t>
  </si>
  <si>
    <t xml:space="preserve">K2 tipični element - 547,4/108cm
</t>
  </si>
  <si>
    <t xml:space="preserve">K3 tipični element - 547,4/108cm
</t>
  </si>
  <si>
    <t xml:space="preserve">K4 tipični element - 547,4/108cm
</t>
  </si>
  <si>
    <t>Rustika ob portalu na osi C</t>
  </si>
  <si>
    <t xml:space="preserve">Rustika je izvedena v višini ene vrste (18,3 cm), 50 %, v višini dveh vrst, 30 % in v višini treh vrst, 20 %.
Kamen rustike je večinoma obdelan z lomljeno površino (bunja), 70 %. Del kamna pa z gladko, bodisi brušeno ali polirano površino po navodilu arhitekta, 30 %.
</t>
  </si>
  <si>
    <t>Portal na osi D, segment 4</t>
  </si>
  <si>
    <t>3c</t>
  </si>
  <si>
    <t>Portal na osi C, segment 4</t>
  </si>
  <si>
    <t>Prioritetni izbor je kamen Irish Green.</t>
  </si>
  <si>
    <t>obloga parapeta prve kaskade ob portalu C
kamen je enak kamnu portala. Stikovanje s kamnom  parapeta ob aleji poda arhitekt po prejemu vzorcev kamna in površinske obdelave.</t>
  </si>
  <si>
    <t>4d1</t>
  </si>
  <si>
    <t>4d2</t>
  </si>
  <si>
    <t>4d2a</t>
  </si>
  <si>
    <t xml:space="preserve">kamen debeline 6,0 cm viš 65 cm </t>
  </si>
  <si>
    <t>Vzhodna fasada segment 4</t>
  </si>
  <si>
    <t>Hidroizolacija na AB površinah pod kamnitimi oblogami
pred izvedbo kamnoseških del potrdi izvajalec kamnoseških del</t>
  </si>
  <si>
    <t>vidni zidovi debeline do 25cm. Stiki nevidni/vidini beton izvedeni vedno min 10cm pod nivojem terena/tlaka. Vse površine vdinega betona so pred navlaževanjem zaščitene z brezbarvnih hidrofobnim premazom.</t>
  </si>
  <si>
    <t>montažni elementi (deske) kot zaključek kaskad. Površina delno prana in delno gladka in profilirana po projektu. Vse v skladu z detajli Načrta arhitekture. Del elementov s poglobitvijo za montažo kamnitih oblog. Površina profilirana, element debeline 15cm, zgornji rob preseka 24x20cm z zobom. Vsa profilacija izvedena kot že izevdeni elementi oz po detajlnih načrtih Mapa 1 listi L24 do 28 ter Mapa 3 fasade ter preglednice.</t>
  </si>
  <si>
    <t>kape iz kamnite rustike dim 29/18,3cm, sidrane v AB z INOX sidri, po detajlih v Mapi 3, Načrt arhitekture. Segmenti dolžin 40-60cm ter po navodilu avtorja</t>
  </si>
  <si>
    <t>obloge kaskad iz kamnite rustike iz elementov sidrane v AB z INOX sidri, po detajlih v Mapi 3, Načrt arhitekture. Segmenti višin 18,3cm (vkopani elementi višin 28cm), dolžin 40-60cm ter po navodilu avtorja</t>
  </si>
  <si>
    <t xml:space="preserve">Vsi robovi ostri, brez trikotnih letvic. Elementi so iz belega vodotesnega armiranega vidnega betona (bel agregat in bel cement). Prana površina z ustreznimi barvnimi agregati po vzoru že izvedenih elementov, v skladu z navodili projektanta ter v skladu s projektom in predhodno potrjenimi vzorci. Elementi so vodotesni in morajo biti zaščitena vsaj s čepkasto HDPE foijo (npr. TEFOND), pri čemer mora biti folija obvezno obrnjena s čepki proti elementu. </t>
  </si>
  <si>
    <t>kape iz kamnite rustike dim 29/18,3cm, sidrane v AB z INOX sidri, po detajlih v Mapi 4, Načrt arhitekture. Segmenti dolžin 40-60cm ter po navodilu avtorja</t>
  </si>
  <si>
    <t>obloge kaskad iz kamnite rustike iz elementov sidrane v AB z INOX sidri, po detajlih v Mapi 4, Načrt arhitekture. Segmenti višin 18,3cm (vkopani elementi višin 28cm), dolžin 40-60cm ter po navodilu avtorja</t>
  </si>
  <si>
    <t>montažni elementi (deske) kot zaključek kaskad. Površina delno prana in delno gladka in profilirana po projektu. Vse v skladu z detajli Načrta arhitekture. Del elementov s poglobitvijo za montažo kamnitih oblog. Površina profilirana, element debeline 15cm, zgornji rob preseka 24x20cm z zobom. Vsa profilacija izvedena kot že izevdeni elementi oz po detajlnih načrtih Mapa 1 listi L24 do 28 ter Mapa 4 fasade ter preglednice.</t>
  </si>
  <si>
    <t>ravni elementi</t>
  </si>
  <si>
    <t xml:space="preserve">K2 tipični element - 547,0/108cm
</t>
  </si>
  <si>
    <t xml:space="preserve">K3 tipični element - 547,0/108cm
</t>
  </si>
  <si>
    <t xml:space="preserve">K4 tipični element - 547,0/108cm
</t>
  </si>
  <si>
    <t xml:space="preserve">K3 desno - atipični element 488,9/108cm
</t>
  </si>
  <si>
    <t xml:space="preserve">K4 desno - atipični element 488,9/108cm
</t>
  </si>
  <si>
    <t>ločni elementi</t>
  </si>
  <si>
    <t xml:space="preserve">K2 levo atipični element - 311,8/108cm
</t>
  </si>
  <si>
    <t xml:space="preserve">K3 levo atipični element - 311,8/108cm
</t>
  </si>
  <si>
    <t xml:space="preserve">K4 levo atipični element - 311,8/108cm
</t>
  </si>
  <si>
    <t xml:space="preserve">K2 tipični element - 537,8/108cm
</t>
  </si>
  <si>
    <t xml:space="preserve">K3 tipični element - 537,8/108cm
</t>
  </si>
  <si>
    <t xml:space="preserve">K4 tipični element - 537,8/108cm
</t>
  </si>
  <si>
    <t xml:space="preserve">K2 desno atipični element - 537,8/108cm
</t>
  </si>
  <si>
    <t xml:space="preserve">K3 desno - atipični element 537,8/108cm
</t>
  </si>
  <si>
    <t xml:space="preserve">K4 desno - atipični element 537,8/108cm
</t>
  </si>
  <si>
    <t>1a13</t>
  </si>
  <si>
    <t>1a14</t>
  </si>
  <si>
    <t>1a15</t>
  </si>
  <si>
    <t>1a16</t>
  </si>
  <si>
    <t>1a17</t>
  </si>
  <si>
    <t>1a18</t>
  </si>
  <si>
    <t>1a19</t>
  </si>
  <si>
    <t>1a20</t>
  </si>
  <si>
    <t>1a21</t>
  </si>
  <si>
    <t xml:space="preserve">KL2 levo atipični element - 376,6/108cm
</t>
  </si>
  <si>
    <t xml:space="preserve">KL3 levo atipični element - 387,0/108cm
</t>
  </si>
  <si>
    <t xml:space="preserve">KL4 levo atipični element - 397,2/108cm
</t>
  </si>
  <si>
    <t xml:space="preserve">KL2 tipični element - 376,6/108cm
</t>
  </si>
  <si>
    <t xml:space="preserve">KL3 tipični element - 387,0/108cm
</t>
  </si>
  <si>
    <t xml:space="preserve">KL4 tipični element - 397,2/108cm
</t>
  </si>
  <si>
    <t xml:space="preserve">KL2 desno atipični element - 376,6/108cm
</t>
  </si>
  <si>
    <t xml:space="preserve">KL3 desno - atipični element 387,0/108cm
</t>
  </si>
  <si>
    <t xml:space="preserve">KL4 desno - atipični element 397,2/108cm
</t>
  </si>
  <si>
    <t>Rustika ob portalu na osi B</t>
  </si>
  <si>
    <t xml:space="preserve">Portal starejšega pokopališča na osi B, segmenta 5 in 6.
Rustika (bunja) na zaključku gornjih kaskad na obeh straneh portala na osi B (segmenta 5 in 6):
naravni kamen portala Rosa Atlantida, 50 %,
svetlo in temno siv kamen, 30 %, 
zelen kamen Irish Green, 10 %, 
zlat kamen 5 %,
črn kamen, 5 %.
</t>
  </si>
  <si>
    <t>Rustika ob vogalu (prelomu ločnih in ravnih kaskad)</t>
  </si>
  <si>
    <t>1b3</t>
  </si>
  <si>
    <t>1b4</t>
  </si>
  <si>
    <t>ločne obloge kaskad iz kamnite rustike iz elementov sidrane v AB z INOX sidri, po detajlih v Mapi 5, Načrt arhitekture. Segmenti višin 18,3cm (vkopani elementi višin 28cm), dolžin 40-60cm ter po navodilu avtorja</t>
  </si>
  <si>
    <t>1c1</t>
  </si>
  <si>
    <t>1c2</t>
  </si>
  <si>
    <t>Portal na osi B, segment 5</t>
  </si>
  <si>
    <t>Portal na osi C, segment 5</t>
  </si>
  <si>
    <t>obloge vertikalnih površin debeline 6cm</t>
  </si>
  <si>
    <t>3d</t>
  </si>
  <si>
    <t>ločna</t>
  </si>
  <si>
    <t>ravna</t>
  </si>
  <si>
    <t>Vzhodna fasada segment 5</t>
  </si>
  <si>
    <t>5a1</t>
  </si>
  <si>
    <t>debeline 4cm, višine 50cm</t>
  </si>
  <si>
    <t>debeline 4cm, širine 30, 40 in 50cm po projektu Mapa 5</t>
  </si>
  <si>
    <t>kape iz kamnite rustike dim 29/18,3cm, sidrane v AB z INOX sidri, po detajlih v Mapi 5, Načrt arhitekture. Segmenti dolžin 40-60cm ter po navodilu avtorja</t>
  </si>
  <si>
    <t>obloge kaskad iz kamnite rustike iz elementov sidrane v AB z INOX sidri, po detajlih v Mapi 5, Načrt arhitekture. Segmenti višin 18,3cm (vkopani elementi višin 28cm), dolžin 40-60cm ter po navodilu avtorja</t>
  </si>
  <si>
    <t>ločne kape iz kamnite rustike dim 29/18,3cm, sidrane v AB z INOX sidri, po detajlih v Mapi 5, Načrt arhitekture. Segmenti dolžin 40-60cm ter po navodilu avtorja</t>
  </si>
  <si>
    <t>opaž ravnih profiliranih sten, po načrtu. Podana narisna površina stene. Profili so različnih velikotsi ter izbočeni iz osnovne ploskve navzven mapa 5 list 20 v razporedu po navodilu avtorja. Vključno s horizontalni ploskvami.</t>
  </si>
  <si>
    <t>ločno, opaž ravnih gladkih sten, utor pod vencem vzhodne fasade, vključno s horizontalni ploskvami</t>
  </si>
  <si>
    <t>ravno, opaž ravnih gladkih sten, utor pod vencem vzhodne fasade, vključno s horizontalni ploskvami</t>
  </si>
  <si>
    <t>ločni vidni oblikovniki iz belega vidnega betona,  L=19,5m, gornji rob oster, debeline 20 cm do zgoraj debeline 5 cm. Vse površine vidnega betona so pred navlaževanjem zaščitene z brezbarvnih hidrofobnim premazom.</t>
  </si>
  <si>
    <t>ravni vidni oblikovniki iz belega vidnega betona, Lskupno = 66m,  gornji rob oster, debeline 20 cm do zgoraj debeline 5 cm. Vse površine vidnega betona so pred navlaževanjem zaščitene z brezbarvnih hidrofobnim premazom.</t>
  </si>
  <si>
    <t xml:space="preserve">K2 levo atipični element - 547,0/108cm
</t>
  </si>
  <si>
    <t xml:space="preserve">K4 levo atipični element - 547,0/108cm
</t>
  </si>
  <si>
    <t xml:space="preserve">K3 levo atipični element - 547,0/108cm
</t>
  </si>
  <si>
    <t xml:space="preserve">K2 desno - atipični element - 488,9/108cm
</t>
  </si>
  <si>
    <t xml:space="preserve">KL2 levo atipični element - 376,9/108cm
</t>
  </si>
  <si>
    <t xml:space="preserve">KL3 levo atipični element - 387,1/108cm
</t>
  </si>
  <si>
    <t xml:space="preserve">KL4 levo atipični element - 297,2/108cm
</t>
  </si>
  <si>
    <t xml:space="preserve">KL2 desno atipični element - 376,9/108cm
</t>
  </si>
  <si>
    <t xml:space="preserve">KL3 desno - atipični element 387,1/108cm
</t>
  </si>
  <si>
    <t>obloge kaskad iz kamnite rustike iz elementov sidrane v AB z INOX sidri, po detajlih v Mapi 6, Načrt arhitekture. Segmenti višin 18,3cm (vkopani elementi višin 28cm), dolžin 40-60cm ter po navodilu avtorja</t>
  </si>
  <si>
    <t>kape iz kamnite rustike dim 29/18,3cm, sidrane v AB z INOX sidri, po detajlih v Mapi 6, Načrt arhitekture. Segmenti dolžin 40-60cm ter po navodilu avtorja</t>
  </si>
  <si>
    <t>ločne obloge kaskad iz kamnite rustike iz elementov sidrane v AB z INOX sidri, po detajlih v Mapi 6, Načrt arhitekture. Segmenti višin 18,3cm (vkopani elementi višin 28cm), dolžin 40-60cm ter po navodilu avtorja</t>
  </si>
  <si>
    <t>ločne kape iz kamnite rustike dim 29/18,3cm, sidrane v AB z INOX sidri, po detajlih v Mapi 6, Načrt arhitekture. Segmenti dolžin 40-60cm ter po navodilu avtorja</t>
  </si>
  <si>
    <t>Obloge druge, tretje, četrte kaskade na prelomu ločnih in ravnih kaskad (vogal)</t>
  </si>
  <si>
    <t xml:space="preserve">Kamen kot pri rustiki ob portalu v osi B.
</t>
  </si>
  <si>
    <t>3a3</t>
  </si>
  <si>
    <t>3a4</t>
  </si>
  <si>
    <t>5d1</t>
  </si>
  <si>
    <t>5d2</t>
  </si>
  <si>
    <t>5d2a</t>
  </si>
  <si>
    <t>6a1</t>
  </si>
  <si>
    <t>6a3</t>
  </si>
  <si>
    <t>6c</t>
  </si>
  <si>
    <t>Rustika kaskad ob vhodnem pilonu ter vhodni pilon</t>
  </si>
  <si>
    <t xml:space="preserve">Vhodni pilon in zaključni del segmenta 6.
Kamen pilona in rustike, ki se navezuje na pilon.
Naravni kamen v različnih niansah:
a. Rdeča niansa:
- Sirogojno, marmor, Srbija,
- Brecia Pernice, marmor, Italija,
- Rojo Alicante, marmor, Španija,
- Rosso Francia Classico, marmor, Francija
- Rosso Francia Incarnat, marmor, Francija
- Rosso Griotte, marmor, Francija,
- Rosso Laguna, marmor, Turčija.
b. Oker niansa:
- Rosa Atlantide, marmor, Portugalska,
- Rosa Portogallo, marmor, Portugalska,
- Sarancolin, marmor, Francija
- Rosa Zarci, marmor, Španija.
</t>
  </si>
  <si>
    <t xml:space="preserve">c. Svetlo siv kamen:
- Gris Moncervetto, marmor, Italija,
- Hotaveljčan, svetlo siv, marmor, Slovenija,
- Gris Perla, granit, Španija.
d. Temno siv kamen:
- Azul Platino, granit, Španija,
- Hotaveljčan, temno siv, marmor, Slovenija.
e. Zelen kamen:
- Irish Green, marmor, Irska.
f. Zlato rumen kamen:
- Amarillo Valencia, marmor, Španija.
g. Bel kamen:
- Makedonski sivac, marmor, Severna Makedonija.
h. Črn kamen:
- Impala, granit,
- Absolute black Belfast, granit, Južna Afrika.
Kombinacijo različno barvastih kamnov poda arhitekt po obveznem prejemu vzorcev.
</t>
  </si>
  <si>
    <t xml:space="preserve">Kamni rustike so višine ene vrste (18,3 cm), 50 %, višine dveh vrst, 30 % in višine treh vrst, 20 %.
Del kamna rustike je lomljen (bunja), 60 %, del pa gladek, bodisi brušen oziroma poliran po navodilu arhitekta.
Delno so uporabljene tudi večje plošče (označeno v načrtih arhitekture), ki so bodisi brušene oziroma polirane po navodilu avtorja. 
</t>
  </si>
  <si>
    <t>obloga parapeta prve kaskade ob portalu, kamen debeline 6,0 cm višine 65,0 cm;
kamen je enak kamnu portala. Stikovanje s kamnom  parapeta ob aleji poda arhitekt po prejemu vzorcev kamna in površinske obdelave. Na južni strani parapeta, ob vogalu z alejo je na vencu napis POT MED LIPAMI. Črke višine 12cm in globine 8cm rezane iz masivnega kamna parapeta navzven. Postavka je zajeta v ceni.</t>
  </si>
  <si>
    <t>kape na zaključku ob osi E segmenta 3
kape iz kamnite rustike dim 29/18,3cm, sidrane v AB z INOX sidri, po detajlih v Mapi 3, Načrt arhitekture. Segmenti dolžin 40-60cm ter po navodilu avtorja</t>
  </si>
  <si>
    <t>obloge zaključek ob osi E segmenta 3
obloge kaskad iz kamnite rustike iz elementov sidrane v AB z INOX sidri, po detajlu v Mapi 3, Načrt arhitekture. Segmenti višin 18,3cm (vkopani elementi višin 28cm), dolžin 40-60cm ter po navodilu avtorja</t>
  </si>
  <si>
    <t>2a3a</t>
  </si>
  <si>
    <t>Stikovanje s kamnom  parapeta ob aleji poda arhitekt po prejemu vzorcev kamna in površinske obdelave. Na južni strani parapeta, ob vogalu z alejo je na vencu napis POT MED JEREBIKAMI pod njim pa ŽALNA LOŽA. Črke višine 12cm in globine 8cm rezane iz masivnega kamna parapeta navzven. Vse po navodilu avtorja. Postavka je zajeta v ceni.</t>
  </si>
  <si>
    <t>Obloga prve kaskade ob Portalu D - glej postavke portala na osi D</t>
  </si>
  <si>
    <t>4c1</t>
  </si>
  <si>
    <t>Obloga prve kaskade ob portalu na osi D - glej postavke Portala na osi D.</t>
  </si>
  <si>
    <t>Stikovanje s kamnom  parapeta ob aleji poda arhitekt po prejemu vzorcev kamna in površinske obdelave. Na južni strani parapeta, ob vogalu z alejo je na vencu napis POT MED BREZAMI. Črke višine 12cm in globine 8cm rezane iz masivnega kamna parapeta navzven. Vse po navodilu avtorja. Postavka je zajeta v ceni.</t>
  </si>
  <si>
    <t>Na južni strani parapeta, ob vogalu z alejo je na vencu napis POT MED GABRI. Črke višine 12cm in globine 8cm rezane iz masivnega kamna parapeta navzven. Postavka je zajeta v ceni.</t>
  </si>
  <si>
    <t>Prva kaskada ob portalih na osi B, C -zajeto v Portalih na oseh B, C</t>
  </si>
  <si>
    <t>Portal na osi B, segment 6</t>
  </si>
  <si>
    <t>Obloge druge, tretje kaskade ob vhodnem pilonu</t>
  </si>
  <si>
    <t>kamen glej točko 1c in po izboru avtorja</t>
  </si>
  <si>
    <t>1c3</t>
  </si>
  <si>
    <t>obloge kaskad in vhodnega pilona iz kamnite rustike iz elementov sidrane v AB z INOX sidri, po detajlih v Mapi 6, Načrt arhitekture. Segmenti višin 18,3cm (vkopani elementi višin 28cm), dolžin 40-60cm ter po navodilu avtorja</t>
  </si>
  <si>
    <t xml:space="preserve">Delno so uporabljene tudi večje plošče (označeno v načrtih arhitekture, vrste kamna po vrstah kamna rustike in po izboru avtorja), ki so bodisi brušene oziroma polirane po navodilu avtorja. </t>
  </si>
  <si>
    <t>4a1</t>
  </si>
  <si>
    <t>4a2</t>
  </si>
  <si>
    <t>Vhodni pilon</t>
  </si>
  <si>
    <t>enaki kamni kot za rustiko pilona ter po izboru avtorja</t>
  </si>
  <si>
    <t>masivni kamniti stebriči dim 50x50x170cm</t>
  </si>
  <si>
    <t xml:space="preserve">kamnite elipse 78x108 osnovna debelina 7cm z napisom ŽALE kot na že izvedenem pilonu. Postavka vključuje tudi obod vgrajene eliptične napisen plošče iz kamna deb 7 iz kamna po izboru arhitekta. </t>
  </si>
  <si>
    <t>Vzhodna fasada segment 6</t>
  </si>
  <si>
    <t xml:space="preserve">kamen je enak kot portal v osi B
</t>
  </si>
  <si>
    <t>Na južni strani parapeta, ob vogalu z alejo je na vencu napis POT MED AKACIJAMI in spodaj SPREVODNA POT. Črke višine 12cm in globine 8cm rezane iz masivnega kamna parapeta navzven. Vse po navodilu avtorja. Postavka je zajeta v ceni.</t>
  </si>
  <si>
    <t>ravna obloga debeline 4cm, širine 30, 40 in 50cm po projektu Mapa 6, vključno s fugo</t>
  </si>
  <si>
    <t>opaž ravnih profiliranih sten, po načrtu. Podana narisna površina stene. Profili so različnih velikosti ter izbočeni iz osnovne ploskve navzven mapa 6 list 4, 10 ter Mapa 5 L20 v razporedu po navodilu avtorja. Vključno s horizontalni ploskvami.</t>
  </si>
  <si>
    <t>ločni vidni oblikovniki iz belega vidnega betona,  L=10,5m, gornji rob oster, debeline 20 cm do zgoraj debeline 5 cm. Vse površine vidnega betona so pred navlaževanjem zaščitene z brezbarvnih hidrofobnim premazom.</t>
  </si>
  <si>
    <t>ravni vidni oblikovniki iz belega vidnega betona, Lskupno = 46m,  gornji rob oster, debeline 20 cm do zgoraj debeline 5 cm. Vse površine vidnega betona so pred navlaževanjem zaščitene z brezbarvnih hidrofobnim premazom.</t>
  </si>
  <si>
    <t>B1./</t>
  </si>
  <si>
    <t>Planiranje in utrjevanje dna izkopa, po navodilih geomehanika. oz. do stisljivosti Ms=40 MN/m2. Zajeta  tudi dobava, razgrinjanje ter komprimiranje tanponskega materiala v debelini 30 cm na mestih neustrezne zemljine; ocenjena količina 20 do 30%</t>
  </si>
  <si>
    <t xml:space="preserve">Zasipi  med opornimi zidovi z deponirano zemljino na gradbišču, po navodilih projektanta hortikulture. Količina v raščenem stanju. </t>
  </si>
  <si>
    <t xml:space="preserve">Rastni sloj globine 60-80cm. Nasutje v plasteh po cca 20cm, na vsako plast nasutja se enakomerno razprši 2dcl gnojila/m2. Plasti se sproti ročno utrjujejo. </t>
  </si>
  <si>
    <t>Dobava in vgradnja podložnega betona, kvalitete C 12/15</t>
  </si>
  <si>
    <t>nearmiran podložni beton pod temelji, debeline 10cm</t>
  </si>
  <si>
    <t>preseka od 0,08 do 0,12 do 0,20 m3/m1-m2</t>
  </si>
  <si>
    <t>preseka od 0,12 do 0,20 m3/m1-m2</t>
  </si>
  <si>
    <t>zalitje jedra za montažnimi podpornimi stenami</t>
  </si>
  <si>
    <t>Dobava, ravnanje, čiščenje, sekanje polaganje in vezanje armature S500B, po specifikaciji projejkta gradbenih konstrukcij.</t>
  </si>
  <si>
    <t>V količini armature je zajeta tudi vsa armatura montažnih AB elementov.</t>
  </si>
  <si>
    <t>Opaž podložnega betona</t>
  </si>
  <si>
    <t>Opaž zalitja za montažnimi AB lamelami</t>
  </si>
  <si>
    <t>Opaži prehodov skozi konstrukcije, škatle</t>
  </si>
  <si>
    <t>Dobava in vgradnja cevi, zaščitnic cevi...</t>
  </si>
  <si>
    <t xml:space="preserve">INOX kotniki, profli, obrobe, konzole instalacij. </t>
  </si>
  <si>
    <t xml:space="preserve">sidra. </t>
  </si>
  <si>
    <t>Vsi robovi ostri, brez trikotnih letvic. Elementi so globinsko barvani ter z ustreznimi barvnimi agregati po vzoru že izvedenih elementov, v skladu z navodili projektanta ter v skladu s projektom. Elementi so vodotesni. V ceni armiranobetonskih montažnih elementov morajo biti vračunana vsa potrebna dela, sidra za transport in montažo, odstranitev teh sider po montaži, vsa pritrdila, izvedba stikov med elementi ter stikov z drugimi elementi, niveliranje ob montaži. Cena posameznega elementa mora vsebovati kalup, beton, nakladanje, prevoz in razkladanje elementov kot tudi montažo v skladu s projekti. Pri izdelavi ponudbe obvezno upoštevati načrte arhitekture in načrt gradbenih konstrukcij. V ceni je predvidena tudi izdelava vzorcev ter dostava le-teh na gradbišče. Eventualne tolerance oziroma odstopanja mora izbrani izvajalec izvesti po navodilu projektanta.</t>
  </si>
  <si>
    <t>ARMATURA VSEH MONTAŽNIH ELEMENTOV JE ZAJETA V SKLOPU ARMIRANOBETONSKIH DEL V POSTAVKI DOBAVE IN VGRADNJE ARMATURE.</t>
  </si>
  <si>
    <t>Armatura S 500 B</t>
  </si>
  <si>
    <t>B1.1.</t>
  </si>
  <si>
    <t>Izdelava, dobava in montaža prefabriciranIh AB elementov.</t>
  </si>
  <si>
    <t>B1.1.a</t>
  </si>
  <si>
    <t>RT montažni AB element – podporna stena piramide, osne dolžine 315,1cm, debeline 20cm, višine 40-175cm</t>
  </si>
  <si>
    <t>Izdelava, dobava in montaža prefabriciranIh AB elementov brušene teraco površine. R1, R2, R3, R4</t>
  </si>
  <si>
    <t>Izvajalec izdela vzorčni segmentni kos reprezentativnega elementa (po dogovoru s projektantom) z vsemi predvidenimi obdelavami, poglobitvami in napisi ter pridobi pisno potrditev projektanta. Izvajalec izdela delavniško dokumentacijo montaže in jo dostavi projektantu v pisno potrditev.</t>
  </si>
  <si>
    <t>Profliran, brušen teraco je delno izveden s poglobljenimi napisi, po opisih v postavkah</t>
  </si>
  <si>
    <t xml:space="preserve">lamela z obodno profilacijo </t>
  </si>
  <si>
    <t>Izdelava, dobava in montaža kamnitih elementov. Izvedba vseh robov in stikovanj po detajlu projektanta in potrjenih vzorcih  strani projektanta.</t>
  </si>
  <si>
    <t xml:space="preserve">Venci parapetov in ohišja svetil: Naravni kamen, kakršen bo izbran in dobavljen za opločenje Obredne ploščadi oziroma oblogo parapeta vodnjaka ter po odločitvi arhitekta. Poliran, oziroma obdelan po navodilih projektanta, glede na potrjene vzorce. V ceni kamnoseških elementov morajo biti vračunana vsa potrebna dela, sidra za transport in montažo, odstranitev teh sider po montaži, vsa pritrdila, izvedba stikov med elementi ter stikov z drugimi elementi, niveliranje ob montaži. Pri izdelavi ponudbe obvezno upoštevati načrte arhitekture. V ceni je predvidena tudi izdelava vzorcev ter dostava le-teh na gradbišče. Eventualne tolerance oziroma odstopanja mora izbrani izvajalec izvesti po navodilu projektanta. </t>
  </si>
  <si>
    <t>obroba dolžine 408cm</t>
  </si>
  <si>
    <t>obroba dolžine 318cm</t>
  </si>
  <si>
    <t>obroba dolžine 138cm</t>
  </si>
  <si>
    <t>kamniti vogalni elementi ob svetilkah sestavljeni iz kamnitih plošč nevidno sidranih v AB podstavek.</t>
  </si>
  <si>
    <t>Strojni izkop v globini do 1m, v zemljini III. ktg in nasutju, z deponiranjem izkopa na gradbišču na lokaciji po dogovoru z naročnikom/projektantom v oddaljenosti do 300m (obodni park). Izkop in odriv humusa zajet v pripravljalnih delih.</t>
  </si>
  <si>
    <t>Dobava in vgradnja betona, kvalitete C30/37, XC4 v nevidne konstrukcije</t>
  </si>
  <si>
    <t>Beton kvalitete C30/37, XC4, VB4</t>
  </si>
  <si>
    <t>A5./</t>
  </si>
  <si>
    <t>A5.1.a</t>
  </si>
  <si>
    <t>A5.1.b</t>
  </si>
  <si>
    <t>A5.2.</t>
  </si>
  <si>
    <t>A6./</t>
  </si>
  <si>
    <t>A6.1.</t>
  </si>
  <si>
    <t>A6.2.</t>
  </si>
  <si>
    <t>A6.2.a</t>
  </si>
  <si>
    <t>A6.2.b</t>
  </si>
  <si>
    <t>A6.2.c</t>
  </si>
  <si>
    <t>A6.3.</t>
  </si>
  <si>
    <t>A6.3.a.</t>
  </si>
  <si>
    <t>A6.3.b.</t>
  </si>
  <si>
    <t>A7./</t>
  </si>
  <si>
    <t>A7.1.</t>
  </si>
  <si>
    <t>A7.1.a</t>
  </si>
  <si>
    <t>A7.2.</t>
  </si>
  <si>
    <t>A7.1.2.a</t>
  </si>
  <si>
    <t>A7.1.2.a1</t>
  </si>
  <si>
    <t>B1.1.b</t>
  </si>
  <si>
    <t>B1.1.2.b1</t>
  </si>
  <si>
    <t>B1.1.2.b2</t>
  </si>
  <si>
    <t>B1.1.2.b3</t>
  </si>
  <si>
    <t>B1.1.2.b4</t>
  </si>
  <si>
    <t>B1.2.3</t>
  </si>
  <si>
    <t>lamela R4 dolžine 400cm, debeline 15cm, višine 71cm</t>
  </si>
  <si>
    <t xml:space="preserve">elementi podpornih sten (lamele R1, R2, R3 in R4). Element je rahlo profiliran, globinsko barvan (pigment in barve ter agregat ustrezne barve - vse po predhodnem navodilu ter po potrjenem vzorcu, ki ga potrdi projektant in avtor). V lameli po obodu profilacija globine 3cm in napis (višine cca 20cm) poglobljen globine 3cm.  Napis in robna profilacija po grafični podlogi projektanta (Mapa 0, lista 15,16). Lamele v vogalih stikovane in sidrane, z zalitjem stika z betonom na notranji strani. Na zunanji strani stik prekrit z vogalnim kamnitim elementom, ki je zajet ločeno. </t>
  </si>
  <si>
    <t>izvedba štirih vogalnih svetilk v nadaljevanju diagonal 
40x40cx118 po načrtu arhitekture M0 LIII.15</t>
  </si>
  <si>
    <t>A5.1.c</t>
  </si>
  <si>
    <t>izvedba opaža za štiri vogalne svetilke</t>
  </si>
  <si>
    <t>kamen kot tč. B1.1</t>
  </si>
  <si>
    <t>2x bočni plošči dim cca 46x140cm, debeline 5cm, čelna širine 60cm, višine 140cm. Zgornji venec ter čelna plošča (na notranji strani piramide) dim. cca 20x60cm. V poziciji je všteta tudi zaščita pred svetilnim telesom. Ohišje je montirano na AB podkonstrukcijo. Vse skladno z detajlnimi arhitekturnimi načrti.</t>
  </si>
  <si>
    <t>vidni zidovi debeline do 25cm, ločni in ravni. Stiki nevidni/vidni beton izvedeni vedno min 30cm pod nivojem terena/tlaka. Vse površine vidnega betona so pred navlaževanjem zaščitene z brezbarvnih hidrofobnim premazom.</t>
  </si>
  <si>
    <t>Montažni elementi prostostoječe svetilke je zajet v severnem delu aleje Mapa M0 Spremljajoče ureditve L III.17</t>
  </si>
  <si>
    <t>Izdelava, dobava in montaža prefabriciranIh vidnih AB elementov stoječe luči</t>
  </si>
  <si>
    <t>V postavki je vključen razvod elektrike za svetilo!</t>
  </si>
  <si>
    <t>Steber svetilke dimenzij 24x24cm višine 230cm iz gladkega belega vidnega betona. V postavki je ključen razvod elektrike</t>
  </si>
  <si>
    <t>Okrogli kovinski podstavek za svetilo v barvi betona luči vidne višine 20 cm z odprtino za elektroinstalacije</t>
  </si>
  <si>
    <t>Svetilo: krogla bela mat, premer 40 cm, Simens (v katalogu stran 241) pritrjena z čim manjšim okovjem iz nerjavečega jekla oziroma v barvi betona po odločitvi arhitekta. Svetilka Osram dulux Elglobe d=120mm ter odbojnik "buffel" (ob svetilki znotraj krogle), serijske proizvodnje v svetli barvi, npr. iGuzzini str. 48, koda 1568. Obvezen je svetlobnotehnični preizkus na loakciji s avtorjem!</t>
  </si>
  <si>
    <t xml:space="preserve">Vsi robovi ostri, brez trikotnih letvic. Elementi so iz belega vodotesnega armiranega vidnega betona (bel agregat in bel cement). Elementi so vodotesni </t>
  </si>
  <si>
    <t>Montažni elementi segmenta 6 so ločni KL2, KL3, KL4, detajli v mapi M6 ter ravni K2, K3, K4 detajli so v mapi M1, Načrt arhitekture.</t>
  </si>
  <si>
    <t>montažni elementi (deske) kot zaključek kaskad. Površina delno prana in delno gladka in profilirana po projektu. Vse v skladu z detajli Načrta arhitekture. Del elementov s poglobitvijo za montažo kamnitih oblog. Površina profilirana, element debeline 15cm, zgornji rob preseka 24x20cm z zobom. Vsa profilacija izvedena kot že izvedeni elementi oz po detajlnih načrtih Mapa 1 listi L24 do 28 ter Mapa 6 fasade ter preglednice.</t>
  </si>
  <si>
    <t>investitor:</t>
  </si>
  <si>
    <t>MESTNA OBČINA LJUBLJANA</t>
  </si>
  <si>
    <t>SKUPNA REKAPITULACIJA</t>
  </si>
  <si>
    <t>SKUPNA REKAPITULACIJA GRADBENO OBRTNIŠKIH DEL</t>
  </si>
  <si>
    <t>Montažni elementi segmenta 5 so ločni KL2, KL3, KL4, detajli v mapi M6 ter ravni K2, K3, K4 detajli so v mapi M1, Načrt arhitekture.</t>
  </si>
  <si>
    <t>montažni elementi (deske) kot zaključek kaskad. Površina delno prana in delno gladka in profilirana po projektu. Vse v skladu z detajli Načrta arhitekture. Del elementov s poglobitvijo za montažo kamnitih oblog. Površina profilirana, element debeline 15cm, zgornji rob preseka 24x20cm z zobom. Vsa profilacija izvedena kot že izvedeni elementi oz po detajlnih načrtih Mapa 1 listi L24 do 28 ter Mapa 5 fasade ter preglednice.</t>
  </si>
  <si>
    <t xml:space="preserve">OSREDNJA ALEJA </t>
  </si>
  <si>
    <t>OSREDNJA ALEJA</t>
  </si>
  <si>
    <t>CARDO CELOTNIH ŽAL</t>
  </si>
  <si>
    <t>ŽALE osrednje ljubljansko pokopališče</t>
  </si>
  <si>
    <t>opaž plošč v naklonu s podpiranjem do 3m</t>
  </si>
  <si>
    <t>opaž robov plošč s podpiranjem do 3m</t>
  </si>
  <si>
    <t xml:space="preserve">A2  </t>
  </si>
  <si>
    <t xml:space="preserve">A3 </t>
  </si>
  <si>
    <t>Odstranitev komunalne opreme in rušitev manjših gradbenih elementov, z odvozom na stalno deponjio, s plačilom takse v deponiji. Območje obdelave</t>
  </si>
  <si>
    <t>Odstranitev komunalne opreme in rušitev manjših gradbenih elementov, z odvozom na stalno deponjio, s plačilom takse v deponiji. Območje obdelave 300m2.</t>
  </si>
  <si>
    <t>Vsi potrebni delovni odri, lovilni odri, fasadni odri in dvižne košare, za ves čas gradnje, z vsemi potrebnimi prestavitvami in ponovnimi postavitvami, skladno z varnostnim načrtom. Ponudnik oceni postavko glede na projektirani element. Območje obdelave 300m2</t>
  </si>
  <si>
    <r>
      <t xml:space="preserve">opaž ravnih profiliranih sten, po načrtu. Podana narisna površina stene. Horizontalna trikotna profilacija 25/25mm, kot 45st, osno na 18,3cm. </t>
    </r>
    <r>
      <rPr>
        <b/>
        <sz val="11"/>
        <color indexed="8"/>
        <rFont val="Arial Nova Cond"/>
        <family val="2"/>
      </rPr>
      <t>Detajl E</t>
    </r>
  </si>
  <si>
    <r>
      <t xml:space="preserve">Izdelava, dobava in montaža prefabriciranIh vidnih AB elementov. </t>
    </r>
    <r>
      <rPr>
        <b/>
        <sz val="11"/>
        <rFont val="Arial Nova Cond"/>
        <family val="2"/>
      </rPr>
      <t>Mapa M1, List L25,26,27</t>
    </r>
  </si>
  <si>
    <r>
      <t xml:space="preserve">Nosilni element svetilke kaskade. Element L profila dim. 40x64x20+40x70x20cm. V element vstavljene vgradne cevi za elektro instalacije. Element sidran z INOX sidri. </t>
    </r>
    <r>
      <rPr>
        <b/>
        <sz val="11"/>
        <rFont val="Arial Nova Cond"/>
        <family val="2"/>
      </rPr>
      <t>Mapa M1 List L29</t>
    </r>
  </si>
  <si>
    <t>V ceni kamnoseških elementov morajo biti vračunana vsa potrebna dela, transport, vsa pritrdila, izvedba stikov med elementi ter stikov z drugimi elementi, niveliranje ob montaži. Pri izdelavi ponudbe obvezno upoštevati načrte arhitekture. V ceni je predvidena tudi izdelava vzorcev ter dostava le-teh na gradbišče, izbor potrdi avtor/projektant in nadzor. Eventualne tolerance oziroma odstopanja mora izbrani izvajalec izvesti po navodilu projektanta. Delitev kamnitih oblog se izvede v rastru, ki ga na osnovi potrjenih vzorcev in izbora kamna dolči projektant, na osnovi risb in dokumenta "Žale, ALEJA, Mapa 0, materializacija" (glej tudi že izvedena dela).</t>
  </si>
  <si>
    <r>
      <rPr>
        <b/>
        <sz val="11"/>
        <rFont val="Arial Nova Cond"/>
        <family val="2"/>
      </rPr>
      <t>Portal starejšega pokopališča na osi D, segmenta 3 in 4.
Rustika (bunja) na zaključkih obeh strani portala na osi D (segmenta 3 in 4):</t>
    </r>
    <r>
      <rPr>
        <sz val="11"/>
        <rFont val="Arial Nova Cond"/>
        <family val="2"/>
      </rPr>
      <t xml:space="preserve">
Naravni kamen, kakršen je/bo izbran za izvedbo obloge portala na osi D, 40 %,
Svetlo in temno siv kamen, 40 %,
Zelen kamen, 10 %,
Črn kamen, 10 %.
</t>
    </r>
  </si>
  <si>
    <r>
      <rPr>
        <b/>
        <sz val="11"/>
        <rFont val="Arial Nova Cond"/>
        <family val="2"/>
      </rPr>
      <t>Portal starejšega pokopališča na osi C, segmenta 4 in 5.
Rustika (bunja) na zaključkih obeh strani portala na osi C (segmenta 4 in 5):</t>
    </r>
    <r>
      <rPr>
        <sz val="11"/>
        <rFont val="Arial Nova Cond"/>
        <family val="2"/>
      </rPr>
      <t xml:space="preserve">
Naravni kamen v zeleni niansi kakršen je/bo izbran za izvedbo obloge portala na osi C, 75 %,
Temno in svetlo siv kamen, 10 %,
Zlato-rumen kamen, 10 %,
Črn kamen, 5 %.
</t>
    </r>
  </si>
  <si>
    <r>
      <rPr>
        <b/>
        <sz val="11"/>
        <rFont val="Arial Nova Cond"/>
        <family val="2"/>
      </rPr>
      <t>Kaskade, vzhodni niz.
Parapet prve kaskade ob aleji.</t>
    </r>
    <r>
      <rPr>
        <sz val="11"/>
        <rFont val="Arial Nova Cond"/>
        <family val="2"/>
      </rPr>
      <t xml:space="preserve">
Naravni kamen je enak kakršen je oziroma bo izbran za opločenje aleje. Kamen je poliran oziroma fino brušen po navodilu arhitekta in potrditvi obveznih vzorcev obdelave.
V območju portala na osi D je kamen prve kaskade ob aleji enak kamnu navedenih portalov (zajeto pri portalu). Stikovanje različnih vrst kamna poda arhitekt po prejemu vzorcev kamna in površinske obdelave.
</t>
    </r>
  </si>
  <si>
    <r>
      <t xml:space="preserve">obloga prve kaksade iz kamna v enem kosu "L" profila kamen deb. 6,0 + 6,0 cm, višine 65,0 in širine 24,0 cm. </t>
    </r>
    <r>
      <rPr>
        <b/>
        <sz val="11"/>
        <rFont val="Arial Nova Cond"/>
        <family val="2"/>
      </rPr>
      <t>Detajl A</t>
    </r>
  </si>
  <si>
    <r>
      <t xml:space="preserve">notranje ravne vertikalne obloge debeline 3,0 cm, višine 15,0 cm. </t>
    </r>
    <r>
      <rPr>
        <b/>
        <sz val="11"/>
        <rFont val="Arial Nova Cond"/>
        <family val="2"/>
      </rPr>
      <t>Detajl A</t>
    </r>
  </si>
  <si>
    <r>
      <t xml:space="preserve">obloge poševnih površin vključno z navpičnimi zaključnimi obobami debeline 4cm, </t>
    </r>
    <r>
      <rPr>
        <b/>
        <sz val="11"/>
        <rFont val="Arial Nova Cond"/>
        <family val="2"/>
      </rPr>
      <t>detajl O in P</t>
    </r>
  </si>
  <si>
    <r>
      <t xml:space="preserve">obloga prve kaksade iz kamna v enem kosu "L" profila kamen deb. 6,0 + 6,0 cm, višine 65,0 in širine 24,0 cm. </t>
    </r>
    <r>
      <rPr>
        <b/>
        <sz val="11"/>
        <rFont val="Arial Nova Cond"/>
        <family val="2"/>
      </rPr>
      <t>Detajl A</t>
    </r>
    <r>
      <rPr>
        <sz val="11"/>
        <rFont val="Arial Nova Cond"/>
        <family val="2"/>
      </rPr>
      <t xml:space="preserve">
V območju portala na osi D je kamen enak kamnu portala. </t>
    </r>
  </si>
  <si>
    <r>
      <rPr>
        <b/>
        <sz val="11"/>
        <rFont val="Arial Nova Cond"/>
        <family val="2"/>
      </rPr>
      <t>Portal starejšega pokopališča na osi C, segmenta 4 in 5.
Portal na osi C.</t>
    </r>
    <r>
      <rPr>
        <sz val="11"/>
        <rFont val="Arial Nova Cond"/>
        <family val="2"/>
      </rPr>
      <t xml:space="preserve">
Naravni kamen v svetlo zeleni niansi:
Irish Green, marmor, Irska,
Irish Connemarble, marmor, Irska,
</t>
    </r>
  </si>
  <si>
    <r>
      <t xml:space="preserve">obloge "votel" venec debeline 4cm, širine 24cm, zadnja ploskev deb 3cm višine 15cm </t>
    </r>
    <r>
      <rPr>
        <b/>
        <sz val="11"/>
        <rFont val="Arial Nova Cond"/>
        <family val="2"/>
      </rPr>
      <t>Detajl G</t>
    </r>
  </si>
  <si>
    <r>
      <t xml:space="preserve">obloga vzhodne fasade vključno z vzhodno fasado portala na osi C, debeline 4cm, višine 77cm do 230cm. Spodnji rob obloge izveden kot nosilni zob 6x6cm, vgrajen v ležišče v AB zidu. </t>
    </r>
    <r>
      <rPr>
        <b/>
        <sz val="11"/>
        <rFont val="Arial Nova Cond"/>
        <family val="2"/>
      </rPr>
      <t>Detajl Ea,</t>
    </r>
    <r>
      <rPr>
        <sz val="11"/>
        <rFont val="Arial Nova Cond"/>
        <family val="2"/>
      </rPr>
      <t xml:space="preserve"> spodnji rob fasade ob portalu C je izveden po </t>
    </r>
    <r>
      <rPr>
        <b/>
        <sz val="11"/>
        <rFont val="Arial Nova Cond"/>
        <family val="2"/>
      </rPr>
      <t xml:space="preserve">detajlu E
</t>
    </r>
    <r>
      <rPr>
        <sz val="11"/>
        <rFont val="Arial Nova Cond"/>
        <family val="2"/>
      </rPr>
      <t>Kamen je isti kamnu portala na osi C.</t>
    </r>
  </si>
  <si>
    <r>
      <t xml:space="preserve">oboga vzhodne fasade </t>
    </r>
    <r>
      <rPr>
        <b/>
        <sz val="11"/>
        <rFont val="Arial Nova Cond"/>
        <family val="2"/>
      </rPr>
      <t>portala v osi D</t>
    </r>
    <r>
      <rPr>
        <sz val="11"/>
        <rFont val="Arial Nova Cond"/>
        <family val="2"/>
      </rPr>
      <t xml:space="preserve"> (do pilastra 23') debeline 4cm, višine po projektu Mapa 4. Spodnji rob obloge izveden kot nosilni zob 6x6cm, vgrajen v ležišče v AB zidu. </t>
    </r>
    <r>
      <rPr>
        <b/>
        <sz val="11"/>
        <rFont val="Arial Nova Cond"/>
        <family val="2"/>
      </rPr>
      <t>detajl E, Ea</t>
    </r>
    <r>
      <rPr>
        <sz val="11"/>
        <rFont val="Arial Nova Cond"/>
        <family val="2"/>
      </rPr>
      <t>, mapa M3, list 10, 13 idr
V območju portala na osi D je venec izveden v kamnu kakršen je/bo izbran za oblogo portala na osi D. Spoj kamnov poda arhitekt glede na dejanski izbor kamna, ki bodo uporabljeni ter po pridobitvi vzorcev.</t>
    </r>
  </si>
  <si>
    <r>
      <rPr>
        <b/>
        <sz val="11"/>
        <rFont val="Arial Nova Cond"/>
        <family val="2"/>
      </rPr>
      <t>Kaskade, vzhodni niz.
Eliptični zasloni luči na parapetu prve kaskade ob aleji.</t>
    </r>
    <r>
      <rPr>
        <sz val="11"/>
        <rFont val="Arial Nova Cond"/>
        <family val="2"/>
      </rPr>
      <t xml:space="preserve">
Kamen, ki je enak kamnu na že izvedenih zahodnih kaskadah (Roze) ali:
Rosso Sicilia, marmor, Italija,
Rosa Tea, marmor, Turčija,
Rosa Portogallo, marmor, Portugalska,
Noisette Fleury, marmor, Italija,
Rossa Zarci, marmor, Španija,
Rosso Damasco, marmor, Alžirija,
Sarrancolin, marmor, Francija.
</t>
    </r>
  </si>
  <si>
    <r>
      <t xml:space="preserve">zastor svetilke iz eliptične kamnite plošče iz kamna ROZE, poliran do visokega sijaja, enake vrste kamna kot že izvedeni. Plošča z napisom po grafični podlogi projektanta/arhitekta. Plošča elipsa 146x80cm, debeline 5cm, sidrana z INOX sidri - pozicija je zajeta v poglavju Kaskade. </t>
    </r>
    <r>
      <rPr>
        <b/>
        <sz val="11"/>
        <rFont val="Arial Nova Cond"/>
        <family val="2"/>
      </rPr>
      <t>Mapa M1 list L29</t>
    </r>
  </si>
  <si>
    <r>
      <t xml:space="preserve">bočna maska svetilke iz kamnite plošče  iz kamna ROZE, poliran do visokega sijaja, enake vrste kamna kot že izvedeni. Dim. 26X60cm, debeline 5cm, sidrana z INOX sidri. - pozicija je zajeta v poglavju Kaskade. </t>
    </r>
    <r>
      <rPr>
        <b/>
        <sz val="11"/>
        <rFont val="Arial Nova Cond"/>
        <family val="2"/>
      </rPr>
      <t>Mapa M1 list L29</t>
    </r>
  </si>
  <si>
    <r>
      <t xml:space="preserve">Izdelava, dobava in montaža prefabriciranIh vidnih AB elementov. </t>
    </r>
    <r>
      <rPr>
        <b/>
        <sz val="11"/>
        <rFont val="Arial Nova Cond"/>
        <family val="2"/>
      </rPr>
      <t>Mapa M1, Listi L25,26,27</t>
    </r>
  </si>
  <si>
    <t>V ceni kamnoseških elementov morajo biti vračunana vsa potrebna dela, transport, vsa pritrdila, izvedba stikov med elementi ter stikov z drugimi elementi, niveliranje ob montaži. Pri izdelavi ponudbe obvezno upoštevati načrte arhitekture. V ceni je predvidena tudi izdelava vzorcev ter dostava le-teh na gradbišče, izbor potrdi avtor/projektant. Eventualne tolerance oziroma odstopanja mora izbrani izvajalec izvesti po navodilu projektanta. Delitev kamnitih oblog se izvede v rastru, ki ga na osnovi potrjenih vzorcev in izbora kamna dolči projektant, na osnovi risb in dokumenta "Žale, ALEJA, Mapa 0, materializacija".</t>
  </si>
  <si>
    <r>
      <t xml:space="preserve">obloga prve kaksade iz kamna v enem kosu L profila kamen deb. 6,0 + 6,0 cm, višine 65,0 in širine 24,0 cm. </t>
    </r>
    <r>
      <rPr>
        <b/>
        <sz val="11"/>
        <rFont val="Arial Nova Cond"/>
        <family val="2"/>
      </rPr>
      <t>Detajl A</t>
    </r>
  </si>
  <si>
    <r>
      <rPr>
        <b/>
        <sz val="11"/>
        <rFont val="Arial Nova Cond"/>
        <family val="2"/>
      </rPr>
      <t>Portal starejšega pokopališča na osi G, segmenta 1 in 2.
Portal:</t>
    </r>
    <r>
      <rPr>
        <sz val="11"/>
        <rFont val="Arial Nova Cond"/>
        <family val="2"/>
      </rPr>
      <t xml:space="preserve">
Makedonski sivac, marmor, Severna Makedonija.
V varianti lahko avtor izbere enak kamen kakršen je/bo izbran za izvedbo aleje in parapeta prve kaskade ob aleji.
</t>
    </r>
  </si>
  <si>
    <r>
      <t xml:space="preserve">venec vzhodne fasade debeline 4cm, višine 55cm. Spodnji rob obloge izveden kot nosilni zob 6x6cm, vgrajen v ležišče v AB zidu. </t>
    </r>
    <r>
      <rPr>
        <b/>
        <sz val="11"/>
        <rFont val="Arial Nova Cond"/>
        <family val="2"/>
      </rPr>
      <t>Detajl Ea</t>
    </r>
  </si>
  <si>
    <r>
      <t xml:space="preserve">Izdelava, dobava in montaža kamnitih oblog. Vrsta kamna in površinska obdelava po načrtu arhitekture mapa 0, Materializacija, razdelitev elementov na segmente po shemi. Kamen poliran, oziroma obdelan po navodilih projektanta, glede na potrjene vzorce. V ceni kamnoseških elementov morajo biti vračunana vsa potrebna dela, sidra za transport in montažo, odstranitev teh sider po montaži, vsa pritrdila, izvedba stikov med elementi ter stikov z drugimi elementi, niveliranje ob montaži. Pri izdelavi ponudbe obvezno upoštevati načrte arhitekture. V ceni je predvidena tudi izdelava vzorcev ter dostava le-teh na gradbišče. Eventualne tolerance oziroma odstopanja mora izbrani izvajalec izvesti po navodilu projektanta. Stikovanje elementov oblog po detajlih. </t>
    </r>
    <r>
      <rPr>
        <b/>
        <sz val="11"/>
        <rFont val="Arial Nova Cond"/>
        <family val="2"/>
      </rPr>
      <t>Mapa 0, Materializacija</t>
    </r>
  </si>
  <si>
    <r>
      <t xml:space="preserve">obloge stebrov žalne lože deb 3cm. </t>
    </r>
    <r>
      <rPr>
        <b/>
        <sz val="11"/>
        <rFont val="Arial Nova Cond"/>
        <family val="2"/>
      </rPr>
      <t>Mapa M2 list L21</t>
    </r>
  </si>
  <si>
    <r>
      <t xml:space="preserve">obloga stropa žalne lože deb 3cm. </t>
    </r>
    <r>
      <rPr>
        <b/>
        <sz val="11"/>
        <rFont val="Arial Nova Cond"/>
        <family val="2"/>
      </rPr>
      <t>Mapa M2 list L21</t>
    </r>
  </si>
  <si>
    <r>
      <t xml:space="preserve">obloga vencev žalne lože deb 3cm. </t>
    </r>
    <r>
      <rPr>
        <b/>
        <sz val="11"/>
        <rFont val="Arial Nova Cond"/>
        <family val="2"/>
      </rPr>
      <t>Mapa M2 list L21</t>
    </r>
  </si>
  <si>
    <r>
      <t xml:space="preserve">obloga kape vencev žalne lože 22/3cm. </t>
    </r>
    <r>
      <rPr>
        <b/>
        <sz val="11"/>
        <rFont val="Arial Nova Cond"/>
        <family val="2"/>
      </rPr>
      <t>Mapa M2 list L21</t>
    </r>
  </si>
  <si>
    <r>
      <t xml:space="preserve">obloga kape vencev žalne lože 30/3cm. </t>
    </r>
    <r>
      <rPr>
        <b/>
        <sz val="11"/>
        <rFont val="Arial Nova Cond"/>
        <family val="2"/>
      </rPr>
      <t>Mapa M2 list L21</t>
    </r>
  </si>
  <si>
    <r>
      <t xml:space="preserve">obroba kanalete, 10/3cm. </t>
    </r>
    <r>
      <rPr>
        <b/>
        <sz val="11"/>
        <rFont val="Arial Nova Cond"/>
        <family val="2"/>
      </rPr>
      <t>Mapa M2 list L21</t>
    </r>
  </si>
  <si>
    <r>
      <t xml:space="preserve">obloga stropa vezne galerije, deb 3cm. </t>
    </r>
    <r>
      <rPr>
        <b/>
        <sz val="11"/>
        <rFont val="Arial Nova Cond"/>
        <family val="2"/>
      </rPr>
      <t>Mapa M2 listi L23,26,27</t>
    </r>
    <r>
      <rPr>
        <sz val="11"/>
        <rFont val="Arial Nova Cond"/>
        <family val="2"/>
      </rPr>
      <t xml:space="preserve">. </t>
    </r>
  </si>
  <si>
    <r>
      <t xml:space="preserve">obloga robov strehe vezne galerije, 3/27cm.  Venci izvedeni z masivnimi profili 5x5cm </t>
    </r>
    <r>
      <rPr>
        <b/>
        <sz val="11"/>
        <rFont val="Arial Nova Cond"/>
        <family val="2"/>
      </rPr>
      <t>Mapa M2 listi L23,26,27</t>
    </r>
    <r>
      <rPr>
        <sz val="11"/>
        <rFont val="Arial Nova Cond"/>
        <family val="2"/>
      </rPr>
      <t xml:space="preserve">. </t>
    </r>
  </si>
  <si>
    <r>
      <t xml:space="preserve">obloga strehe vezne galerije, deb 3cm. </t>
    </r>
    <r>
      <rPr>
        <b/>
        <sz val="11"/>
        <rFont val="Arial Nova Cond"/>
        <family val="2"/>
      </rPr>
      <t>Mapa M2 listi L23,26,27</t>
    </r>
    <r>
      <rPr>
        <sz val="11"/>
        <rFont val="Arial Nova Cond"/>
        <family val="2"/>
      </rPr>
      <t xml:space="preserve">. </t>
    </r>
  </si>
  <si>
    <r>
      <t xml:space="preserve">masivni okvirji odprtin v stenah preseka 32/20cm. </t>
    </r>
    <r>
      <rPr>
        <b/>
        <sz val="11"/>
        <rFont val="Arial Nova Cond"/>
        <family val="2"/>
      </rPr>
      <t xml:space="preserve">Mapa M2 listi L23,26,27. </t>
    </r>
  </si>
  <si>
    <r>
      <t xml:space="preserve">izlivnik strehe, masivni element 30/25/15cm - iztočnik notranjega preseka 15/5cm.  </t>
    </r>
    <r>
      <rPr>
        <b/>
        <sz val="11"/>
        <rFont val="Arial Nova Cond"/>
        <family val="2"/>
      </rPr>
      <t>Mapa M2 listi L27</t>
    </r>
    <r>
      <rPr>
        <sz val="11"/>
        <rFont val="Arial Nova Cond"/>
        <family val="2"/>
      </rPr>
      <t xml:space="preserve"> </t>
    </r>
  </si>
  <si>
    <r>
      <t xml:space="preserve">usmerjevalni profil vode na strehi, 5x5cm, dolžine 270cm. </t>
    </r>
    <r>
      <rPr>
        <b/>
        <sz val="11"/>
        <rFont val="Arial Nova Cond"/>
        <family val="2"/>
      </rPr>
      <t>Mapa M2 listi L25</t>
    </r>
  </si>
  <si>
    <r>
      <t xml:space="preserve">bakrena kritina strehe/baldahina žalne lože. "valovita" streha vpeta na lesena bruna (zajeta v mizarskih delih). </t>
    </r>
    <r>
      <rPr>
        <b/>
        <sz val="11"/>
        <rFont val="Arial Nova Cond"/>
        <family val="2"/>
      </rPr>
      <t>Mapa M2 list L22</t>
    </r>
  </si>
  <si>
    <r>
      <t xml:space="preserve">lesena bruna, fi 20cm, iz lesa in z obdelavo, ki je odporno  na vremenske vplive. Bruna se vgradi na nosilni INOX profil - zajet v ključavničarskih delih, delitev masivnih segmentov bruna po uskladitvi arhitekta z izbranim izvajalcem. Odmik brune od kamna 10mm. Bruna dolžin cca 490cm.  </t>
    </r>
    <r>
      <rPr>
        <b/>
        <sz val="11"/>
        <rFont val="Arial Nova Cond"/>
        <family val="2"/>
      </rPr>
      <t>Mapa M2 list L22</t>
    </r>
  </si>
  <si>
    <r>
      <t xml:space="preserve">Nosilni element svetilke kaskade. Element L profila dim. 40x64x20+40x70x20cm. V element vstavljene vgatrdne cevi za elektro instalacije. Element sidran z INOX sidri. </t>
    </r>
    <r>
      <rPr>
        <b/>
        <sz val="11"/>
        <rFont val="Arial Nova Cond"/>
        <family val="2"/>
      </rPr>
      <t>Mapa M1 List L29</t>
    </r>
  </si>
  <si>
    <r>
      <t xml:space="preserve">ravne kape sten korit 20/3cm. </t>
    </r>
    <r>
      <rPr>
        <b/>
        <sz val="11"/>
        <rFont val="Arial Nova Cond"/>
        <family val="2"/>
      </rPr>
      <t>Detajl M</t>
    </r>
  </si>
  <si>
    <r>
      <t xml:space="preserve">ločne kape sten korit 20/3cm. </t>
    </r>
    <r>
      <rPr>
        <b/>
        <sz val="11"/>
        <rFont val="Arial Nova Cond"/>
        <family val="2"/>
      </rPr>
      <t>Detajl M</t>
    </r>
  </si>
  <si>
    <t>Vsi potrebni delovni odri, lovilni odri, fasadni odri in dvižne košare, za ves čas gradnje, z vsemi potrebnimi prestavitvami in ponovnimi postavitvami, skladno z varnostnim načrtom. Ponudnik oceni postavko glede na projektirani element. Območje obdelave 470m2</t>
  </si>
  <si>
    <t>Odstranitev komunalne opreme in rušitev manjših gradbenih elementov, z odvozom na stalno deponjio, s plačilom takse v deponiji. Območje obdelave 470m2</t>
  </si>
  <si>
    <r>
      <t xml:space="preserve">opaž ravnih profiliranih sten, po načrtu. Podana narisna površina stene. Horizontalna trikotna profilacija 25/25mm, kot 45st, osno na 18,3cm. </t>
    </r>
    <r>
      <rPr>
        <b/>
        <sz val="11"/>
        <rFont val="Arial Nova Cond"/>
        <family val="2"/>
      </rPr>
      <t>Detajl E</t>
    </r>
  </si>
  <si>
    <t>Hidroizolacija na AB površinah pod kamnitimi oblogami
pred izvedbo kamnoseških del izvajalec kamnoseških del potrdi izvedeno hidroizolacijo</t>
  </si>
  <si>
    <t>Hidroizolacija na AB površinah pod kamnitimi oblogami v bazenih in koritih
pred izvedbo kamnoseških del izvajalec kamnoseških del potrdi izvedeno hidroizolacijo</t>
  </si>
  <si>
    <t>montažni elementi (deske) kot zaključek kaskad. Površina delno prana in delno gladka in profilirana po projektu. Vse v skladu z detajli Načrta arhitekture. Del elementov s poglobitvijo za montažo kamnitih oblog. Površina profilirana, element debeline 15cm, zgornji rob preseka 24x20cm z zobom. Vsa profilacija izvedena kot že izevdeni elementi oz po detajlnih načrtih Mapa 1 listi L24 do 28, fasade ter preglednice.</t>
  </si>
  <si>
    <t>K2 levo atipični element - 367/108cm
vidna obdelava 1,8m2</t>
  </si>
  <si>
    <t>K3 levo atipični element - 367/108cm
vidna obdelava 1,6m2</t>
  </si>
  <si>
    <t>K4 levo atipični element - 367/108cm
vidna obdelava 1,4m2</t>
  </si>
  <si>
    <t>K2 desno atipični element - 367/108cm
vidna obdelava 1,7m2</t>
  </si>
  <si>
    <t>K3 desno - atipični element 367/108cm
vidna obdelava 1,3m2</t>
  </si>
  <si>
    <t>K4 desno - atipični element 367/108cm
vidna obdelava 1m2</t>
  </si>
  <si>
    <r>
      <rPr>
        <b/>
        <sz val="11"/>
        <rFont val="Arial Nova Cond"/>
        <family val="2"/>
      </rPr>
      <t>Portal na osi G, segmenta 1 in 2.
Rustika/bunja na obeh straneh s kamnom obloženega portala:</t>
    </r>
    <r>
      <rPr>
        <sz val="11"/>
        <rFont val="Arial Nova Cond"/>
        <family val="2"/>
      </rPr>
      <t xml:space="preserve">
Kamen, ki je/bo izbran za izvedbo portala na osi G, 20 %,
Siv in temno siv kamen, 40 %,
Rječe-rjav kamen velikega portala, Hotavlje, 10 %,
Oker kamen, na primer Amarillo Valencia in podobno, 10 %,
Črn kamen (na primer Impala), 10 %.
Zelen kamen, 10%:
Verde Rajastan, marmor, Indija,
Verde Apollo, marmor, Kitajska,
Verde Issogne, marmor, Italija.
</t>
    </r>
  </si>
  <si>
    <t>kape iz kamnite rustike dim 29/18,3cm, sidrane v AB z INOX sidri, po detajlu v Mapi 1, Načrt arhitekture. Segmenti dolžin 40-60cm ter po navodilu avtorja</t>
  </si>
  <si>
    <t>obloge kaskad iz kamnite rustike iz elementov sidrane v AB z INOX sidri, po detajlu v Mapi 1, Načrt arhitekture. Segmenti višin 18,3cm (vkopani elementi višin 28cm), dolžin 40-60cm ter po navodilu avtorja</t>
  </si>
  <si>
    <r>
      <rPr>
        <b/>
        <sz val="11"/>
        <rFont val="Arial Nova Cond"/>
        <family val="2"/>
      </rPr>
      <t>Segment 1, južni, vhodni del.
Rustika/bunja ob začetku južnega vhodnega dela segmenta 1:</t>
    </r>
    <r>
      <rPr>
        <sz val="11"/>
        <rFont val="Arial Nova Cond"/>
        <family val="2"/>
      </rPr>
      <t xml:space="preserve">
Kamen ki je/bo izbran za izvedbo južnega, vhodnega dela, 20 %
Siv in temno siv kamen, 40 %
Rjavo-rdeč kamen, kakršen je uporabljen za oblogo velikega portala, Hotavlje, rdeče-rjav, marmor, 30 %
Črn kamen (Impala in podobno), 10 %
</t>
    </r>
  </si>
  <si>
    <t>kape na vhodnem delu 
kape iz kamnite rustike dim 29/18,3cm, sidrane v AB z INOX sidri, po detajlih v Mapi 1, Načrt arhitekture. Segmenti dolžin 40-60cm ter po navodilu avtorja</t>
  </si>
  <si>
    <t>obloge na vhodnem delu 
obloge kaskad iz kamnite rustike iz elementov sidrane v AB z INOX sidri, po detajlu v Mapi 1, Načrt arhitekture. Segmenti višin 18,3cm (vkopani elementi višin 28cm), dolžin 40-60cm ter po navodilu avtorja</t>
  </si>
  <si>
    <r>
      <rPr>
        <b/>
        <sz val="11"/>
        <rFont val="Arial Nova Cond"/>
        <family val="2"/>
      </rPr>
      <t>Kaskade, vzhodni niz.
Parapet prve kaskade ob aleji.</t>
    </r>
    <r>
      <rPr>
        <sz val="11"/>
        <rFont val="Arial Nova Cond"/>
        <family val="2"/>
      </rPr>
      <t xml:space="preserve">
Naravni kamen je enak kakršen je oziroma bo izbran za opločenje aleje. Kamen je poliran oziroma fino brušen po navodilu arhitekta in potrditvi obveznih vzorcev obdelave.
V območju južnega vhoda in portala na osi G je kamen prve kaskade ob aleji enak kamnu navedenih portalov. Stikovanje različnih vrst kamna poda arhitekt po prejemu vzorcev kamna in površinske obdelave.
</t>
    </r>
  </si>
  <si>
    <r>
      <rPr>
        <b/>
        <sz val="11"/>
        <rFont val="Arial Nova Cond"/>
        <family val="2"/>
      </rPr>
      <t>Segment 1, južni, vhodni del.</t>
    </r>
    <r>
      <rPr>
        <sz val="11"/>
        <rFont val="Arial Nova Cond"/>
        <family val="2"/>
      </rPr>
      <t xml:space="preserve">
Naravni kamen južnega (ločnega) zaključka segmenta 1, vodnega motiva (na vzhodni in zahodni strani aleje) ter opločenja ob vhodnem motivu in na južnem začetku aleje:
Makedonski sivec, marmor, Severna Makedonija.
V varianti lahko avtor izbere za ta motiv enak kamen, kakršen je/bo izbran za opločenje aleje in izvedbo parapeta prve kaskade ob aleji (svetlo siva, svetlo srebrno siva niansa).
</t>
    </r>
  </si>
  <si>
    <t>ravne stene korita, viš. 40,0cm, 28,3cm, 83,3cm debeline 3cm</t>
  </si>
  <si>
    <t>ravne stene korit, višine 40,0cm ter 95,3cm debeline 3cm</t>
  </si>
  <si>
    <t>ločne stene korit, višine 40,0cm ter 95,3cm debeline 3cm</t>
  </si>
  <si>
    <r>
      <t xml:space="preserve">obloga zelenice iz kamna v enem kosu "L" profila kamen deb. 6,0 + 6,0 cm, višine ca 73cm in širine 24,0 cm. </t>
    </r>
    <r>
      <rPr>
        <b/>
        <sz val="11"/>
        <rFont val="Arial Nova Cond"/>
        <family val="2"/>
      </rPr>
      <t>Detajl A</t>
    </r>
  </si>
  <si>
    <t>obloge horizontalnih površin debeline 4cm, padci po načrtu arhitekture</t>
  </si>
  <si>
    <r>
      <rPr>
        <b/>
        <sz val="11"/>
        <rFont val="Arial Nova Cond"/>
        <family val="2"/>
      </rPr>
      <t>Segment 1, venec zadnje strani (proti vzhodu oziroma pokopališkem zidu).</t>
    </r>
    <r>
      <rPr>
        <sz val="11"/>
        <rFont val="Arial Nova Cond"/>
        <family val="2"/>
      </rPr>
      <t xml:space="preserve">
Celotna dolžina venca je enak kamen, kakršen je/bo izbran za oblogo portala na osi G. V južnem zaključku pa kamen kakršen je/bo izbran za izvedbo ločnega dela južnega vhoda. Spoj kamnov (v kolikor bosta različna) poda arhitekt.
</t>
    </r>
  </si>
  <si>
    <r>
      <t xml:space="preserve">oboga vzhodne fasade debeline 4cm, višine 55cm. Spodnji rob obloge izveden kot nosilni zob 6x6cm, vgrajen v ležišče v AB zidu. </t>
    </r>
    <r>
      <rPr>
        <b/>
        <sz val="11"/>
        <rFont val="Arial Nova Cond"/>
        <family val="2"/>
      </rPr>
      <t>Detajl Ea</t>
    </r>
  </si>
  <si>
    <r>
      <rPr>
        <b/>
        <sz val="11"/>
        <rFont val="Arial Nova Cond"/>
        <family val="2"/>
      </rPr>
      <t>Zaključni del vseh nivojev vzhodnih kaskad ob osi E.
Rustika na zaključku plošč v nivojih 2, 3, 4 in na obeh straneh kaskad ob osi E:</t>
    </r>
    <r>
      <rPr>
        <sz val="11"/>
        <rFont val="Arial Nova Cond"/>
        <family val="2"/>
      </rPr>
      <t xml:space="preserve">
Kamen, ki je/bo izbran za oblogo žalne lože in vezne galerije, 30 %,
Svetlo in temno siv kamen, 40 %,
Rdeč kamen, 5 %,oker kamen, 10 %,
Zelen kamen, 5 %,
Oker kamen, 10 %,
Črn kamen (npr. impala), 10 %.
</t>
    </r>
  </si>
  <si>
    <r>
      <rPr>
        <b/>
        <sz val="11"/>
        <rFont val="Arial Nova Cond"/>
        <family val="2"/>
      </rPr>
      <t>Kaskade, vzhodni niz.
Parapet prve kaskade ob aleji.</t>
    </r>
    <r>
      <rPr>
        <sz val="11"/>
        <rFont val="Arial Nova Cond"/>
        <family val="2"/>
      </rPr>
      <t xml:space="preserve">
Naravni kamen je enak kakršen je oziroma bo izbran za opločenje aleje. Kamen je poliran oziroma fino brušen po navodilu arhitekta in potrditvi obveznih vzorcev obdelave.
V območju portala na osi D je kamen prve kaskade ob aleji enak kamnu navedenih portalov (zajeto pri portalu). Stikovanje različnih vrst kamna poda arhitekt po prejemu vzorcev kamna in površinske obdelave.
</t>
    </r>
  </si>
  <si>
    <r>
      <t xml:space="preserve">obloga prve kaskade iz kamna v enem kosu "L" profila kamen deb. 6,0 + 6,0 cm, višine 65,0 in širine 24,0 cm. </t>
    </r>
    <r>
      <rPr>
        <b/>
        <sz val="11"/>
        <rFont val="Arial Nova Cond"/>
        <family val="2"/>
      </rPr>
      <t>Detajl A</t>
    </r>
  </si>
  <si>
    <r>
      <t xml:space="preserve">obloga prve kaskade </t>
    </r>
    <r>
      <rPr>
        <b/>
        <sz val="11"/>
        <rFont val="Arial Nova Cond"/>
        <family val="2"/>
      </rPr>
      <t xml:space="preserve">Zaključek ob osi E </t>
    </r>
    <r>
      <rPr>
        <sz val="11"/>
        <rFont val="Arial Nova Cond"/>
        <family val="2"/>
      </rPr>
      <t xml:space="preserve">iz kamna v enem kosu "L" profila kamen deb. 6,0 + 6,0 cm, višine 65,0 in širine 24,0 cm. Detajl A
Naravni kamen (plošče) je enak kamnu, ki je/bo izbran za oblogo žalne lože in vezne galerije.
</t>
    </r>
  </si>
  <si>
    <r>
      <t xml:space="preserve">notranje ravne vertikalne obloge </t>
    </r>
    <r>
      <rPr>
        <b/>
        <sz val="11"/>
        <rFont val="Arial Nova Cond"/>
        <family val="2"/>
      </rPr>
      <t>Zaključek ob osi E</t>
    </r>
    <r>
      <rPr>
        <sz val="11"/>
        <rFont val="Arial Nova Cond"/>
        <family val="2"/>
      </rPr>
      <t xml:space="preserve">  debeline 3,0 cm, višine 15,0 cm. </t>
    </r>
    <r>
      <rPr>
        <b/>
        <sz val="11"/>
        <rFont val="Arial Nova Cond"/>
        <family val="2"/>
      </rPr>
      <t xml:space="preserve">Detajl A
</t>
    </r>
    <r>
      <rPr>
        <sz val="11"/>
        <rFont val="Arial Nova Cond"/>
        <family val="2"/>
      </rPr>
      <t>Naravni kamen (plošče) je enak kamnu, ki je/bo izbran za oblogo žalne lože in vezne galerije</t>
    </r>
    <r>
      <rPr>
        <b/>
        <sz val="11"/>
        <rFont val="Arial Nova Cond"/>
        <family val="2"/>
      </rPr>
      <t>.</t>
    </r>
  </si>
  <si>
    <r>
      <rPr>
        <b/>
        <sz val="11"/>
        <rFont val="Arial Nova Cond"/>
        <family val="2"/>
      </rPr>
      <t>Zaključni del vseh nivojev vzhodnih kaskad ob osi E.</t>
    </r>
    <r>
      <rPr>
        <sz val="11"/>
        <rFont val="Arial Nova Cond"/>
        <family val="2"/>
      </rPr>
      <t xml:space="preserve">
Naravni kamen (plošče) je enak kamnu, ki je/bo izbran za oblogo žalne lože in vezne galerije.
</t>
    </r>
  </si>
  <si>
    <r>
      <t xml:space="preserve">obloga druge, tretje, četrte kaskade iz kamna v enem kosu "L" profila kamen deb. 6,0 + 6,0 cm, višine 65,0 (in več - glej Načrt arhitekure)  in širine 24,0 cm. </t>
    </r>
    <r>
      <rPr>
        <b/>
        <sz val="11"/>
        <rFont val="Arial Nova Cond"/>
        <family val="2"/>
      </rPr>
      <t>Detajl A</t>
    </r>
  </si>
  <si>
    <r>
      <rPr>
        <b/>
        <sz val="11"/>
        <rFont val="Arial Nova Cond"/>
        <family val="2"/>
      </rPr>
      <t>Portal starejšega pokopališča na osi D, segmenta 3 in 4.
Portal.</t>
    </r>
    <r>
      <rPr>
        <sz val="11"/>
        <rFont val="Arial Nova Cond"/>
        <family val="2"/>
      </rPr>
      <t xml:space="preserve">
Naravni kamen v zlato-rumeni niansi:
Amarillo Valencia, marmor, Španija,
Rosa Portogallo Venato, marmor, Portugalska,
Amarelle Macael, marmor, Španija,
Amarelo Negrais, marmor, Španija,
Giallo Siena, marmor, Itlija,
Giallo Reale, marmor, Italija,
Giallo Atlantide, Maroko.
</t>
    </r>
  </si>
  <si>
    <r>
      <t xml:space="preserve">obloga prve kaksade iz kamna v enem kosu "L" profila kamen deb. 6,0 + 6,0 cm, višine 65,0 in širine 24,0 cm. </t>
    </r>
    <r>
      <rPr>
        <b/>
        <sz val="11"/>
        <rFont val="Arial Nova Cond"/>
        <family val="2"/>
      </rPr>
      <t>Detajl A</t>
    </r>
    <r>
      <rPr>
        <sz val="11"/>
        <rFont val="Arial Nova Cond"/>
        <family val="2"/>
      </rPr>
      <t xml:space="preserve">
V območju portala na osi D je kamen enak kamnu portala. Stikovanje s kamnom parapeta ob aleji poda arhitekt po prejemu vzorcev kamna in površinske obdelave.</t>
    </r>
  </si>
  <si>
    <r>
      <t xml:space="preserve">obloga vzhodne fasade debeline 4cm, višine 91,7cm. Spodnji rob obloge izveden kot nosilni zob 6x6cm, vgrajen v ležišče v AB zidu. </t>
    </r>
    <r>
      <rPr>
        <b/>
        <sz val="11"/>
        <rFont val="Arial Nova Cond"/>
        <family val="2"/>
      </rPr>
      <t xml:space="preserve">Detajl Ea
</t>
    </r>
    <r>
      <rPr>
        <sz val="11"/>
        <rFont val="Arial Nova Cond"/>
        <family val="2"/>
      </rPr>
      <t xml:space="preserve">Celotna dolžina venca do pilastra 17' vzhodne fasade je enak kamen, kakršen je/bo izbran za oblogo žalne lože in vezne galerije. 
</t>
    </r>
  </si>
  <si>
    <r>
      <t xml:space="preserve">oboga </t>
    </r>
    <r>
      <rPr>
        <b/>
        <sz val="11"/>
        <rFont val="Arial Nova Cond"/>
        <family val="2"/>
      </rPr>
      <t>vzhodne fasade portala D (jug)</t>
    </r>
    <r>
      <rPr>
        <sz val="11"/>
        <rFont val="Arial Nova Cond"/>
        <family val="2"/>
      </rPr>
      <t xml:space="preserve"> debeline 4cm, višine po projektu Mapa 3. Spodnji rob obloge izveden kot nosilni zob 6x6cm, vgrajen v ležišče v AB zidu. </t>
    </r>
    <r>
      <rPr>
        <b/>
        <sz val="11"/>
        <rFont val="Arial Nova Cond"/>
        <family val="2"/>
      </rPr>
      <t>detajl E, Ea</t>
    </r>
    <r>
      <rPr>
        <sz val="11"/>
        <rFont val="Arial Nova Cond"/>
        <family val="2"/>
      </rPr>
      <t>, mapa M3, list 10, 13 idr
V območju portala na osi D (od pilastra 17') je venec izveden v kamnu kakršen je/bo izbran za oblogo portala na osi D. Spoj kamnov poda arhitekt glede na dejanski izbor kamna, ki bodo uporabljeni ter po pridobitvi vzorcev.</t>
    </r>
  </si>
  <si>
    <t>Vsi robovi ostri, brez trikotnih letvic. Elementi so iz belega vodotesnega armiranega vidnega betona (bel agregat in bel cement). Prana površina z ustreznimi barvnimi agregati po vzoru že izvedenih elementov, v skladu z navodili projektanta ter v skladu s projektom in predhodno potrjenimi vzorci. Elementi so vodotesni in morajo biti zaščitena vsaj s čepkasto HDPE foijo (npr. TEFOND), pri čemer mora biti folija obvezno obrnjena s čepki proti elementu. V ceni armiranobetonskih montažnih elementov morajo biti vračunana vsa potrebna dela, sidra za transport in montažo, odstranitev teh sider po montaži, vsa pritrdila, izvedba stikov med elementi ter stikov z drugimi elementi, niveliranje ob montaži.</t>
  </si>
  <si>
    <t>montažni elementi (deske) kot zaključek kaskad. Površina delno prana in delno gladka in profilirana po projektu. Vse v skladu z detajli Načrt arhitekture. Del elementov s poglobitvijo za montažo kamnitih oblog. Površina profilirana, element debeline 15cm, zgornji rob preseka 24x20cm z zobom. Vsa profilacija izvedena kot že izevdeni elementi oz po detajlnih načrtih Mapa1 Listi L24 do 28, fasade ter preglednice.</t>
  </si>
  <si>
    <t>K4 diferenčni element - 385,4/108cm
vidna obdelava 2m2</t>
  </si>
  <si>
    <r>
      <rPr>
        <b/>
        <sz val="11"/>
        <rFont val="Arial Nova Cond"/>
        <family val="2"/>
      </rPr>
      <t>Portal na osi G, segmenta 1 in 2.</t>
    </r>
    <r>
      <rPr>
        <sz val="11"/>
        <rFont val="Arial Nova Cond"/>
        <family val="2"/>
      </rPr>
      <t xml:space="preserve">
</t>
    </r>
    <r>
      <rPr>
        <b/>
        <sz val="11"/>
        <rFont val="Arial Nova Cond"/>
        <family val="2"/>
      </rPr>
      <t>Rustika/bunja na obeh straneh s kamnom obloženega portala:</t>
    </r>
    <r>
      <rPr>
        <sz val="11"/>
        <rFont val="Arial Nova Cond"/>
        <family val="2"/>
      </rPr>
      <t xml:space="preserve">
Kamen, ki je/bo izbran za izvedbo portala na osi G, 20 %,
Siv in temno siv kamen, 40 %,
Rječe-rjav kamen velikega portala, Hotavlje, 10 %,
Oker kamen, na primer Amarillo Valencia in podobno, 10 %,
Črn kamen (na primer Impala), 10 %.
Zelen kamen, 10%:
Verde Rajastan, marmor, Indija,
Verde Apollo, marmor, Kitajska,
Verde Issogne, marmor, Italija.
</t>
    </r>
  </si>
  <si>
    <t>kape iz kamnite rustike dim 29/18,3cm, sidrane v AB z INOX sidri, po detajlu. Segmenti dolžin 40-60cm ter po navodilu avtorja</t>
  </si>
  <si>
    <t>obloge kaskad 2, 3, 4 iz kamnite rustike iz elementov sidrane v AB z INOX sidri, po detajlu. Segmenti višin 18,3cm (vkopani elementi višin 28cm), dolžin 40-60cm</t>
  </si>
  <si>
    <r>
      <rPr>
        <b/>
        <sz val="11"/>
        <rFont val="Arial Nova Cond"/>
        <family val="2"/>
      </rPr>
      <t>Zaključni del vseh nivojev vzhodnih kaskad ob osi E.
Rustika na zaključku plošč (tč. a.) v nivojih 2, 3, 4 in na obeh straneh kaskad ob osi E:</t>
    </r>
    <r>
      <rPr>
        <sz val="11"/>
        <rFont val="Arial Nova Cond"/>
        <family val="2"/>
      </rPr>
      <t xml:space="preserve">
Kamen, ki je/bo izbran za oblogo žalne lože in vezne galerije, 30 %,
Svetlo in temno siv kamen, 40 %,
Rdeč kamen, 5 %,oker kamen, 10 %,
Zelen kamen, 5 %,
Oker kamen, 10 %,
Črn kamen (npr. impala), 10 %.
</t>
    </r>
  </si>
  <si>
    <r>
      <rPr>
        <b/>
        <sz val="11"/>
        <rFont val="Arial Nova Cond"/>
        <family val="2"/>
      </rPr>
      <t>Kaskade, vzhodni niz.
Parapet prve kaskade ob aleji.</t>
    </r>
    <r>
      <rPr>
        <sz val="11"/>
        <rFont val="Arial Nova Cond"/>
        <family val="2"/>
      </rPr>
      <t xml:space="preserve">
Naravni kamen je enak kakršen je oziroma bo izbran za opločenje aleje. Kamen je poliran oziroma fino brušen po navodilu arhitekta in potrditvi obveznih vzorcev obdelave.
V območju južnega vhoda in portalov na oseh B, C, D, E in G je kamen prve kaskade ob aleji enak kamnu navedenih portalov. Stikovanje različnih vrst kamna poda arhitekt po prejemu vzorcev kamna in površinske obdelave.
</t>
    </r>
  </si>
  <si>
    <r>
      <t xml:space="preserve">obloga druge, tretje, četrte kaksade iz kamna v enem kosu L profila kamen deb. 6,0 + 6,0 cm, višine 65,0 (in več - glej Načrt arhitekure)  in širine 24,0 cm. </t>
    </r>
    <r>
      <rPr>
        <b/>
        <sz val="11"/>
        <rFont val="Arial Nova Cond"/>
        <family val="2"/>
      </rPr>
      <t>Detajl A</t>
    </r>
  </si>
  <si>
    <r>
      <rPr>
        <b/>
        <sz val="11"/>
        <rFont val="Arial Nova Cond"/>
        <family val="2"/>
      </rPr>
      <t>Segment 2, venec zadnje strani (proti vzhodu oziroma pokopališkem zidu).</t>
    </r>
    <r>
      <rPr>
        <sz val="11"/>
        <rFont val="Arial Nova Cond"/>
        <family val="2"/>
      </rPr>
      <t xml:space="preserve">
Celotna dolžina venca je enak kamen, kakršen je/bo izbran za oblogo portala na osi G. V območju osi E (vezna galerija) je uporabljen kamen žalne veže in vezne galerije. Spoj kamnov poda arhitekt glede na dejanski izbor vrst kamna, ki bodo uporabljeni ter po pridobitvi vzorcev.
</t>
    </r>
  </si>
  <si>
    <r>
      <t xml:space="preserve">obloga sten vezne galerije, deb 3cm. Venci oblog izvedeni z masivnimi profili 5x5cm, spodnji vogali izvedeni z odkapnimi nosovi. Postavka zajema tudi vgradnjo stenskih svetil. </t>
    </r>
    <r>
      <rPr>
        <b/>
        <sz val="11"/>
        <rFont val="Arial Nova Cond"/>
        <family val="2"/>
      </rPr>
      <t>Mapa M2 listi L23,26,27</t>
    </r>
    <r>
      <rPr>
        <sz val="11"/>
        <rFont val="Arial Nova Cond"/>
        <family val="2"/>
      </rPr>
      <t xml:space="preserve">. </t>
    </r>
  </si>
  <si>
    <t>žalna loža</t>
  </si>
  <si>
    <r>
      <t xml:space="preserve">linijska kanaleta, bakrena pločevina 0,7mm, na leseni podlagi, po detajlu RŠ do 75cm. </t>
    </r>
    <r>
      <rPr>
        <b/>
        <sz val="11"/>
        <rFont val="Arial Nova Cond"/>
        <family val="2"/>
      </rPr>
      <t>Mapa M2 list L21</t>
    </r>
  </si>
  <si>
    <r>
      <t xml:space="preserve">vtočnik iz bakrene pločevine 0,7mm, fi 100mm. </t>
    </r>
    <r>
      <rPr>
        <b/>
        <sz val="11"/>
        <rFont val="Arial Nova Cond"/>
        <family val="2"/>
      </rPr>
      <t>Mapa M2 list L21</t>
    </r>
  </si>
  <si>
    <t>Dobava in montaža tipskih lestev za vhod v jašek, z vsem sidrnim materialom. Korozijska odpornost, lestev iz INOX AISI 304</t>
  </si>
  <si>
    <t>lestev višine cca 2m</t>
  </si>
  <si>
    <t>KLJUČAVNIČARSKA DELA SKUPAJ:</t>
  </si>
  <si>
    <t>SEGMENT 2</t>
  </si>
  <si>
    <t>SEGMENT 3</t>
  </si>
  <si>
    <t>SEGMENT 4</t>
  </si>
  <si>
    <r>
      <rPr>
        <b/>
        <sz val="11"/>
        <rFont val="Arial Nova Cond"/>
        <family val="2"/>
      </rPr>
      <t>Kaskade, vzhodni niz.
Eliptični zasloni luči na parapetu prve kaskade ob aleji.</t>
    </r>
    <r>
      <rPr>
        <sz val="11"/>
        <rFont val="Arial Nova Cond"/>
        <family val="2"/>
      </rPr>
      <t xml:space="preserve">
Kamen, ki je enak kamnu na že izvedenih zahodnih kaskadah (Roze) ali:
Rosso Sicilia, marmor, Italija,
Rosa Tea, marmor, Turčija,
Rosa Portogallo, marmor, Portugalska,
Noisette Fleury, marmor, Italija,
Rossa Zarci, marmor, Španija,
Rosso Damasco, marmor, Alžirija,
Sarrancolin, marmor, Francija.</t>
    </r>
  </si>
  <si>
    <t>SEGMENT 5</t>
  </si>
  <si>
    <t>SEGMENT 6</t>
  </si>
  <si>
    <t>SEVERNI PARK</t>
  </si>
  <si>
    <t>SKUPAJ GRADBENO OBRTNIŠKA DELA:</t>
  </si>
  <si>
    <t>Vsi potrebni delovni odri, lovilni odri, fasadni odri in dvižne košare, za ves čas gradnje, z vsemi potrebnimi prestavitvami in ponovnimi postavitvami, skladno z varnostnim načrtom. Ponudnik oceni postavko glede na projektirani element. Območje obdelave 400m2</t>
  </si>
  <si>
    <r>
      <rPr>
        <b/>
        <sz val="11"/>
        <rFont val="Arial Nova Cond"/>
        <family val="2"/>
      </rPr>
      <t>Kaskade, vzhodni niz.
Parapet prve kaskade ob aleji.</t>
    </r>
    <r>
      <rPr>
        <sz val="11"/>
        <rFont val="Arial Nova Cond"/>
        <family val="2"/>
      </rPr>
      <t xml:space="preserve">
Naravni kamen je enak kakršen je oziroma bo izbran za opločenje aleje. Kamen je poliran oziroma fino brušen po navodilu arhitekta in potrditvi obveznih vzorcev obdelave.
V območju portalov na oseh B in C je kamen prve kaskade ob aleji enak kamnom navedenih portalov (zajeto pri portalih). Stikovanje različnih vrst kamna poda arhitekt po prejemu vzorcev kamna in površinske obdelave.
</t>
    </r>
  </si>
  <si>
    <r>
      <t xml:space="preserve">ločna obloga prve kaskade iz kamna v enem kosu "L" profila kamen deb. 6,0 + 6,0 cm, višine 65,0 in širine 24,0 cm. </t>
    </r>
    <r>
      <rPr>
        <b/>
        <sz val="11"/>
        <rFont val="Arial Nova Cond"/>
        <family val="2"/>
      </rPr>
      <t>Detajl A</t>
    </r>
  </si>
  <si>
    <r>
      <t xml:space="preserve">ločna notranja vertikalna obloga debeline 3,0 cm, višine 15,0 cm. </t>
    </r>
    <r>
      <rPr>
        <b/>
        <sz val="11"/>
        <rFont val="Arial Nova Cond"/>
        <family val="2"/>
      </rPr>
      <t>Detajl A</t>
    </r>
  </si>
  <si>
    <r>
      <t xml:space="preserve">ravna obloga druge, tretje, četrte kaksade iz kamna v enem kosu L profila kamen deb. 6,0 + 6,0 cm, višine 65,0 (in več - glej Načrt arhitekture, Mapa 5)  in širine 24,0 cm. </t>
    </r>
    <r>
      <rPr>
        <b/>
        <sz val="11"/>
        <rFont val="Arial Nova Cond"/>
        <family val="2"/>
      </rPr>
      <t>Detajl A</t>
    </r>
  </si>
  <si>
    <r>
      <t xml:space="preserve">ravna notranje vertikalne obloge debeline 3,0 cm, višine 15,0 cm. </t>
    </r>
    <r>
      <rPr>
        <b/>
        <sz val="11"/>
        <rFont val="Arial Nova Cond"/>
        <family val="2"/>
      </rPr>
      <t>Detajl A</t>
    </r>
  </si>
  <si>
    <r>
      <t xml:space="preserve">ločna obloga druge, tretje, četrte kaksade iz kamna v enem kosu L profila kamen deb. 6,0 + 6,0 cm, višine 65,0 (in več - glej Načrt arhitekture, Mapa 5)  in širine 24,0 cm. </t>
    </r>
    <r>
      <rPr>
        <b/>
        <sz val="11"/>
        <rFont val="Arial Nova Cond"/>
        <family val="2"/>
      </rPr>
      <t>Detajl A</t>
    </r>
  </si>
  <si>
    <r>
      <t xml:space="preserve">ločne notranje vertikalne obloge debeline 3,0 cm, višine 15,0 cm. </t>
    </r>
    <r>
      <rPr>
        <b/>
        <sz val="11"/>
        <rFont val="Arial Nova Cond"/>
        <family val="2"/>
      </rPr>
      <t>Detajl A</t>
    </r>
  </si>
  <si>
    <r>
      <rPr>
        <b/>
        <sz val="11"/>
        <rFont val="Arial Nova Cond"/>
        <family val="2"/>
      </rPr>
      <t>Portal starejšega pokopališča na osi B, segmenta 5 in 6.
Portal na osi B.</t>
    </r>
    <r>
      <rPr>
        <sz val="11"/>
        <rFont val="Arial Nova Cond"/>
        <family val="2"/>
      </rPr>
      <t xml:space="preserve">
Naravni kamen Rosa Atlantide, kakršen je uporabljen na portalih ob Poti med javorji (portala z verzi akademika Zlobca in akademika Pavčka).
</t>
    </r>
  </si>
  <si>
    <r>
      <t xml:space="preserve">obloge poševnih površin vključno z navpičnimi zaključnimi obobami debeline 4cm, </t>
    </r>
    <r>
      <rPr>
        <b/>
        <sz val="11"/>
        <rFont val="Arial Nova Cond"/>
        <family val="2"/>
      </rPr>
      <t>detajl O in B</t>
    </r>
  </si>
  <si>
    <r>
      <t>obloga parapeta prve kaskade ob portalu, kamen debeline 6,0 cm višine 65,0 cm;</t>
    </r>
    <r>
      <rPr>
        <b/>
        <sz val="11"/>
        <rFont val="Arial Nova Cond"/>
        <family val="2"/>
      </rPr>
      <t xml:space="preserve"> Detajl B</t>
    </r>
    <r>
      <rPr>
        <sz val="11"/>
        <rFont val="Arial Nova Cond"/>
        <family val="2"/>
      </rPr>
      <t xml:space="preserve">
V območju portala na osi B je kamen enak kamnu portala. Stikovanje s kamnom parapeta ob aleji poda arhitekt po prejemu vzorcev kamna in površinske obdelave.</t>
    </r>
  </si>
  <si>
    <r>
      <t xml:space="preserve">ravna obloga vzhodne fasade </t>
    </r>
    <r>
      <rPr>
        <b/>
        <sz val="11"/>
        <rFont val="Arial Nova Cond"/>
        <family val="2"/>
      </rPr>
      <t xml:space="preserve">pri portalu B
</t>
    </r>
    <r>
      <rPr>
        <sz val="11"/>
        <rFont val="Arial Nova Cond"/>
        <family val="2"/>
      </rPr>
      <t xml:space="preserve"> kamen je enak kot portal v osi B
</t>
    </r>
  </si>
  <si>
    <r>
      <t>ločna obloga vzhodne fasade segmenta 5</t>
    </r>
    <r>
      <rPr>
        <b/>
        <sz val="11"/>
        <rFont val="Arial Nova Cond"/>
        <family val="2"/>
      </rPr>
      <t xml:space="preserve">
</t>
    </r>
    <r>
      <rPr>
        <sz val="11"/>
        <rFont val="Arial Nova Cond"/>
        <family val="2"/>
      </rPr>
      <t xml:space="preserve">kamen je enak kot portal na osi B
debeline 4cm, višine 50cm
</t>
    </r>
  </si>
  <si>
    <r>
      <t xml:space="preserve">ravna obloga vzhodne fasade pri portalu C (do stika z ločno oblogo) debeline 4cm, višine 50cm. </t>
    </r>
    <r>
      <rPr>
        <b/>
        <sz val="11"/>
        <rFont val="Arial Nova Cond"/>
        <family val="2"/>
      </rPr>
      <t xml:space="preserve">
</t>
    </r>
    <r>
      <rPr>
        <sz val="11"/>
        <rFont val="Arial Nova Cond"/>
        <family val="2"/>
      </rPr>
      <t xml:space="preserve">Kamen je enak portalu na osi C.
</t>
    </r>
  </si>
  <si>
    <t>Odstranitev komunalne opreme in rušitev manjših gradbenih elementov, z odvozom na stalno deponjio, s plačilom takse v deponiji. Območje obdelave 400m2.</t>
  </si>
  <si>
    <t xml:space="preserve">B  </t>
  </si>
  <si>
    <t>ZELENA PIRAMIDA</t>
  </si>
  <si>
    <t>Vsi potrebni delovni odri, lovilni odri, fasadni odri in dvižne košare, za ves čas gradnje, z vsemi potrebnimi prestavitvami in ponovnimi postavitvami, skladno z varnostnim načrtom. Ponudnik oceni postavko glede na projektirani element. Območje obdelave 250m2</t>
  </si>
  <si>
    <t>Odstranitev komunalne opreme in rušitev manjših gradbenih elementov, z odvozom na stalno deponjio, s plačilom takse v deponiji. Območje obdelave 250m2.</t>
  </si>
  <si>
    <r>
      <t xml:space="preserve">ločna obloga prve kaksade iz kamna v enem kosu "L" profila kamen deb. 6,0 + 6,0 cm, višine 65,0 in širine 24,0 cm. </t>
    </r>
    <r>
      <rPr>
        <b/>
        <sz val="11"/>
        <rFont val="Arial Nova Cond"/>
        <family val="2"/>
      </rPr>
      <t>Detajl A</t>
    </r>
  </si>
  <si>
    <r>
      <t xml:space="preserve">ravna obloga druge, tretje, četrte kaksade iz kamna v enem kosu L profila kamen deb. 6,0 + 6,0 cm, višine 65,0 (in več - glej Načrt arhitekture, Mapa 6)  in širine 24,0 cm. </t>
    </r>
    <r>
      <rPr>
        <b/>
        <sz val="11"/>
        <rFont val="Arial Nova Cond"/>
        <family val="2"/>
      </rPr>
      <t>Detajl A</t>
    </r>
  </si>
  <si>
    <r>
      <t xml:space="preserve">ločna obloga druge, tretje, četrte kaksade iz kamna v enem kosu L profila kamen deb. 6,0 + 6,0 cm, višine 65,0 (in več - glej Načrt arhitekture, Mapa 6)  in širine 24,0 cm. </t>
    </r>
    <r>
      <rPr>
        <b/>
        <sz val="11"/>
        <rFont val="Arial Nova Cond"/>
        <family val="2"/>
      </rPr>
      <t>Detajl A</t>
    </r>
  </si>
  <si>
    <r>
      <t xml:space="preserve">obloga druge, tretje kaskade pri vhodnem pilonu iz kamna v enem kosu L profila kamen deb. 6,0 + 6,0 cm, višine 65,0 (in več - glej Načrt arhitekture, Mapa 6)  in širine 24,0 cm. </t>
    </r>
    <r>
      <rPr>
        <b/>
        <sz val="11"/>
        <rFont val="Arial Nova Cond"/>
        <family val="2"/>
      </rPr>
      <t>Detajl A</t>
    </r>
  </si>
  <si>
    <r>
      <t>ločna obloga vzhodne fasade segmenta 6</t>
    </r>
    <r>
      <rPr>
        <b/>
        <sz val="11"/>
        <rFont val="Arial Nova Cond"/>
        <family val="2"/>
      </rPr>
      <t xml:space="preserve">
</t>
    </r>
    <r>
      <rPr>
        <sz val="11"/>
        <rFont val="Arial Nova Cond"/>
        <family val="2"/>
      </rPr>
      <t xml:space="preserve">
</t>
    </r>
  </si>
  <si>
    <t xml:space="preserve">ZELENA PIRAMIDA
</t>
  </si>
  <si>
    <t>Odstranitev komunalne opreme in rušitev manjših gradbenih elementov, z odvozom na stalno deponjio, s plačilom takse v deponiji. Območje obdelave 50m2.</t>
  </si>
  <si>
    <t xml:space="preserve">A1   </t>
  </si>
  <si>
    <t xml:space="preserve">A2   </t>
  </si>
  <si>
    <t>Zalitje vogalnih zaključkov po montaži mon. elem. RT in R1-4 skladno z arh. risbami  Mapa 0 list III.15 in načrtu  gradbenih konstr ter zalitje jedra med mont. elem. RT.</t>
  </si>
  <si>
    <r>
      <rPr>
        <b/>
        <sz val="12"/>
        <rFont val="Arial Nova Cond"/>
        <family val="2"/>
      </rPr>
      <t>Zelena piramida na križanju osi D in 1.</t>
    </r>
    <r>
      <rPr>
        <sz val="12"/>
        <rFont val="Arial Nova Cond"/>
        <family val="2"/>
      </rPr>
      <t xml:space="preserve">
Montažni elementi:
barvo bo avtor prilagodil oziroma uskladil z izbranim kamnom za izvedbo portala na osi D. Vidna stran montažnih elementov je brušena oziroma prana po navodilu arhitekta.
</t>
    </r>
  </si>
  <si>
    <t>lamela R3 dolžine 310cm, debeline 15cm, višine 81cm</t>
  </si>
  <si>
    <r>
      <t xml:space="preserve">lamela z obodno profilacijo in napisom letnice </t>
    </r>
    <r>
      <rPr>
        <b/>
        <sz val="12"/>
        <rFont val="Arial Nova Cond"/>
        <family val="2"/>
      </rPr>
      <t>izvedbe</t>
    </r>
    <r>
      <rPr>
        <sz val="12"/>
        <rFont val="Arial Nova Cond"/>
        <family val="2"/>
      </rPr>
      <t xml:space="preserve"> </t>
    </r>
    <r>
      <rPr>
        <b/>
        <sz val="12"/>
        <rFont val="Arial Nova Cond"/>
        <family val="2"/>
      </rPr>
      <t xml:space="preserve">2023 </t>
    </r>
    <r>
      <rPr>
        <sz val="12"/>
        <rFont val="Arial Nova Cond"/>
        <family val="2"/>
      </rPr>
      <t>po PZI</t>
    </r>
    <r>
      <rPr>
        <b/>
        <sz val="12"/>
        <rFont val="Arial Nova Cond"/>
        <family val="2"/>
      </rPr>
      <t xml:space="preserve"> </t>
    </r>
    <r>
      <rPr>
        <sz val="12"/>
        <rFont val="Arial Nova Cond"/>
        <family val="2"/>
      </rPr>
      <t>načrtu arh. na bočni strani izpis v rimskih številkah. Letnico obvezno prilagoditi dejanski letnici izvedbe po navodilu arhitekta. Mapa M0, lista III.15, III.16</t>
    </r>
  </si>
  <si>
    <t>lamela R2 dolžine 220cm, debeline 15cm, višine 81cm</t>
  </si>
  <si>
    <r>
      <t xml:space="preserve">lamela z obodno profilacijo in napisom letnice </t>
    </r>
    <r>
      <rPr>
        <b/>
        <sz val="12"/>
        <rFont val="Arial Nova Cond"/>
        <family val="2"/>
      </rPr>
      <t>izvedbe MMXXIII</t>
    </r>
    <r>
      <rPr>
        <sz val="12"/>
        <rFont val="Arial Nova Cond"/>
        <family val="2"/>
      </rPr>
      <t>, na bočni strani izpis v arabskih številkah.  Letnico obvezno prilagoditi dejanski letnici izvedbe po navodilu arhitekta.</t>
    </r>
  </si>
  <si>
    <t>lamela R1 dolžine 130 cm, debeline 15cm, višine 81cm</t>
  </si>
  <si>
    <r>
      <t xml:space="preserve">lamela z obodno profilacijo in napisom </t>
    </r>
    <r>
      <rPr>
        <b/>
        <sz val="12"/>
        <rFont val="Arial Nova Cond"/>
        <family val="2"/>
      </rPr>
      <t>ŽALE</t>
    </r>
  </si>
  <si>
    <r>
      <rPr>
        <b/>
        <sz val="12"/>
        <rFont val="Arial Nova Cond"/>
        <family val="2"/>
      </rPr>
      <t>Zelena piramida na križanju osi D in 1.</t>
    </r>
    <r>
      <rPr>
        <sz val="12"/>
        <rFont val="Arial Nova Cond"/>
        <family val="2"/>
      </rPr>
      <t xml:space="preserve">
Kamen je enak kamnu, ki je/bo izbran za izvedbo portala na osi D.
</t>
    </r>
  </si>
  <si>
    <t>Robni vertikalni masivni kamni - trikotne oblike preseka 25x25cm, višine 34cm. Element s posnetim notranjim vogalom z inox sidri sidran v lamele iz umetnega kamna. Mapa 0 lista II.15 in III.16</t>
  </si>
  <si>
    <t>kamnite obrobe nad lamelami iz umetnega kamna in vogalnimi kamnitimi elementi, preseka 10x10cm. Elementi  v vogalih stikovani pod kotom 45st, z inox sidrani v lamele iz umetnega kamna. Mapa 0 lista II.15 in III.16</t>
  </si>
  <si>
    <t>elementi pilona, preseka 0,12-0,20m3/m2-m1</t>
  </si>
  <si>
    <t>elementi pilona, preseka 0,20-0,30m3/m2-m1</t>
  </si>
  <si>
    <t>opaž sten, slopov in niše pilona</t>
  </si>
  <si>
    <t>ravni vidni oblikovniki iz belega vidnega betona, L skupno = 46m,  gornji rob oster, debeline 20 cm do zgoraj debeline 5 cm. Vse površine vidnega betona so pred navlaževanjem zaščitene z brezbarvnih hidrofobnim premazom.</t>
  </si>
  <si>
    <t>Vsi potrebni delovni odri, lovilni odri, fasadni odri in dvižne košare, za ves čas gradnje, z vsemi potrebnimi prestavitvami in ponovnimi postavitvami, skladno z varnostnim načrtom. Ponudnik oceni postavko glede na projektirani element.</t>
  </si>
  <si>
    <t xml:space="preserve">A1  </t>
  </si>
  <si>
    <t xml:space="preserve">A2 </t>
  </si>
  <si>
    <t xml:space="preserve">Odstranitev komunalne opreme in rušitev manjših gradbenih elementov, z odvozom na stalno deponjio, s plačilom takse v deponiji. </t>
  </si>
  <si>
    <t>KLOPI</t>
  </si>
  <si>
    <t>STOJEČE LUČI NA KASKADAH</t>
  </si>
  <si>
    <t>VRATA V STAREJŠI DEL POKOPALIŠČA</t>
  </si>
  <si>
    <t>SPLOŠNE OPOMBE</t>
  </si>
  <si>
    <t>SPLOŠNA NAVODILA IN OPOZORILA</t>
  </si>
  <si>
    <r>
      <t xml:space="preserve">Izvedbo projekta je potrebno izdelati skladno z načrti projektne dokumentacije. Načrte je potrebno upoštevati v celoti (vključno s poročili v Mapi 0, 1. in 2. del mape; ter skladno s dokumentom: „pregled uporabljenih materialov, barvanih nians in obdelav“, </t>
    </r>
    <r>
      <rPr>
        <sz val="11"/>
        <rFont val="Arial"/>
        <family val="2"/>
      </rPr>
      <t>M0,</t>
    </r>
    <r>
      <rPr>
        <sz val="11"/>
        <rFont val="Arial"/>
        <family val="2"/>
        <charset val="1"/>
      </rPr>
      <t xml:space="preserve"> risbe, opisi in popisi). </t>
    </r>
  </si>
  <si>
    <r>
      <t xml:space="preserve">Popise je potrebno upoštevati skupaj s prejetimi načrti in vsebino tehničnega poročila </t>
    </r>
    <r>
      <rPr>
        <sz val="11"/>
        <rFont val="Arial"/>
        <family val="2"/>
      </rPr>
      <t>kot to določa tudi recenzija projekta</t>
    </r>
    <r>
      <rPr>
        <sz val="11"/>
        <rFont val="Arial"/>
        <family val="2"/>
        <charset val="1"/>
      </rPr>
      <t>!</t>
    </r>
  </si>
  <si>
    <t>Vse nejasnosti in nedorečene opise postavk oz. finalne obdelave je potrebno dogovoriti pred izvedbo z odg. projektantom ter pridobiti soglasje investitorja.! Vsa dela je potrebno izvesti v skladu z izdelanimi načrti, upoštevanjem varstva pri delu, požarne varnosti, okolje-varstva, elaborata org. gradbišča, prometne ureditve, normami in standardi.</t>
  </si>
  <si>
    <t>V primeru tiskarskih napak in morebitnih neskladij v projektu, je ponudnik ali izvajalec dolžan na to opozoriti odgovornega projektanta.</t>
  </si>
  <si>
    <t>Ponudnik ali izvajalec je dolžan opozoriti na morebitno tehnično pomanjkljivost izvedbenih detajlov, risb, opisov ali popisov. Predloge potrdita odgovorni projektant in investitor.</t>
  </si>
  <si>
    <t>V sklop izvajalčeve ponudbe sodijo vsi delavniški načrti, ki jih pred izvedbo glede tehnične pravilnosti, zahtevane kakovosti in izgleda potrdi odgovorni projektant.</t>
  </si>
  <si>
    <t>Kjer ni opredeljenega izvedbenega industrijskega detajla ali izdelka, ga mora izvajalec pred izvedbo predstaviti, izbor potrdita odgovorni projektant in investitor.</t>
  </si>
  <si>
    <t>Izvajalec je dolžan predložiti projektantu v potrditev izdelane vzorce, ki jih zahteva projektna dokumentacija. Ter možne alternative v izbiri materiala (naravni kamen, finalne obloge površin, njihove obdelave, vidni in nevidni pritrdilni materiali, podkonstrukcije, vzorci potiskov…)</t>
  </si>
  <si>
    <t>DIREKTIVNI PROJEKTANTSKI NADZOR, AVTOR IN PROJEKTANT (NJEGOV ASISTENT).</t>
  </si>
  <si>
    <t>1. Dajanje navodil, pregled in izbor vzorcev uporabljenih gradiv ter njihovih obdelav.</t>
  </si>
  <si>
    <t>2. Kamen</t>
  </si>
  <si>
    <t>Pregled vzorcev in izbor vrst kamna;</t>
  </si>
  <si>
    <t>Pregled blokov oziroma plošč kamna, ki so dobavljivi ter njihov izbor glede na značilnosti (barva, niansa, venature, velikost, eventuelne poškodbe ipd.). Pregled dobavljivih blokov oz. plošč naravnega kamna vključuje tudi izbiro blokov v bazah naravnega kamna (npr. Verona, Carrara) oziroma kamnolomih (npr. Lesno Brdo, Hotavlje, Pohorje ipd.).</t>
  </si>
  <si>
    <t>Pregled dobavljenih blokov oz. plošč dobavljenega naravnega kamna.</t>
  </si>
  <si>
    <r>
      <t xml:space="preserve">Umestitev posameznih delov, ki sestavljajo načrtovane motive in so iz naravnega kamna na dobavljene bloke oziroma plošče (uskladitev delov motivov z značilnostmi dobavljenega kamna) </t>
    </r>
    <r>
      <rPr>
        <sz val="11"/>
        <rFont val="Arial"/>
        <family val="2"/>
      </rPr>
      <t>ter razmestitev in podrobna prilagoditev napisov in drugih predstavitev itd.</t>
    </r>
  </si>
  <si>
    <t>Pozicioniranje šablon iz prozornih folij pvc ali akrilnega stekla ipd. V merilu 1:1 na dobavljene bloke oziroma plošče. Šablone izdela izbrani izvajalec kamnoseških del po navodilu in uskladitvi z avtorjem oziroma arhitektom.</t>
  </si>
  <si>
    <t>Usklajevanje, pregled in pisna potrditev delavniških načrtov, ki jih izdela izbrani izvajalec za vse dele predvidene izvedbe, kjer je to potrebno oziroma opredeljeno v načrtu arhitekture.</t>
  </si>
  <si>
    <r>
      <t xml:space="preserve">Navodila in avtorski nadzor nad izvajanjem kamnoseških del (opredelitev in izvedba robov, spojev, stikov, vogalov, prehodnic, sanacija eventuelnih poškodb in netočnosti, </t>
    </r>
    <r>
      <rPr>
        <sz val="11"/>
        <rFont val="Arial"/>
        <family val="2"/>
      </rPr>
      <t xml:space="preserve">izvedba bunj (rustike) ter njeno stikovanje z gladkimi ploščami obloge iz naravnega kamna </t>
    </r>
    <r>
      <rPr>
        <sz val="11"/>
        <rFont val="Arial"/>
        <family val="2"/>
        <charset val="1"/>
      </rPr>
      <t>ipd.).</t>
    </r>
  </si>
  <si>
    <t>Navodila in avtorski nadzor nad površinskimi obdelavami.</t>
  </si>
  <si>
    <r>
      <t>Prilagoditve projekta dejansko dobavljenim blokom oziroma ploščam naravnega kamna (</t>
    </r>
    <r>
      <rPr>
        <sz val="11"/>
        <rFont val="Arial"/>
        <family val="2"/>
      </rPr>
      <t xml:space="preserve">glede na značaj projekta še sprejemljiva </t>
    </r>
    <r>
      <rPr>
        <sz val="11"/>
        <rFont val="Arial"/>
        <family val="2"/>
        <charset val="1"/>
      </rPr>
      <t>odstopanja v velikosti, niansah, venaturah itd.), uskladitev z izbranim izvajalcem ter izdelava prilagojenega projekta arhitekture po katerem je možna izvedba iz dejansko dobavljenega kamna. Pregled vzorcev brezbarvne hidrofobne zaščite naravnega kamna, ki je v stiku z zemljo, vodo, vegetacijo, AB ipd., ki jih izdela in predloži izbrani izvajalec.</t>
    </r>
  </si>
  <si>
    <t xml:space="preserve">Pregled vzorcev brezbarvnega premaza proti drsenju (ohranitev značilne barve, nianse, venature ipd. naravnega kamna), ki jih predloži izbrani izvajalec. Usklajevanje z izbranim izvajalcev ter pregled in pisna potrditev delavniških načrtov sidranja, mehanskega podpiranja, povezovanja ipd. posameznih kamnitih segmentov, kakor tudi izvedbe kamnoseških del. </t>
  </si>
  <si>
    <t>Pregled, navodila in arhitektov nadzor montaže naravnega kamna na lokaciji.</t>
  </si>
  <si>
    <r>
      <t xml:space="preserve">3. Ostala gradiva – analogno </t>
    </r>
    <r>
      <rPr>
        <sz val="11"/>
        <rFont val="Arial"/>
        <family val="2"/>
      </rPr>
      <t>z obsegom, ki je podrobno opredeljen za naravni kamen.</t>
    </r>
  </si>
  <si>
    <r>
      <t xml:space="preserve">4. </t>
    </r>
    <r>
      <rPr>
        <sz val="11"/>
        <rFont val="Arial"/>
        <family val="2"/>
      </rPr>
      <t>Na mestu liti</t>
    </r>
    <r>
      <rPr>
        <sz val="11"/>
        <rFont val="Arial"/>
        <family val="2"/>
        <charset val="1"/>
      </rPr>
      <t xml:space="preserve"> vidni armirani beton</t>
    </r>
    <r>
      <rPr>
        <sz val="11"/>
        <rFont val="Arial"/>
        <family val="2"/>
      </rPr>
      <t xml:space="preserve"> in montažni elementi</t>
    </r>
  </si>
  <si>
    <t>Uskladitev opažev za vidni beton s tehnologijo izbranega izvajalca in izris usklajenega načrta. Istočasno in v istem načrtu so opredeljene dogovorjene vezave opažev in detajl čela povezovalne odprtine.</t>
  </si>
  <si>
    <t>Navodila in uskladitev ter podrobnosti izvedbe z izbranim izvajalcev: robovi, zaključki, vogali, izvedbe fug in utorov in izboklin različnih, v projektu opredeljenih oblik in dimenzij itd..</t>
  </si>
  <si>
    <t>Navodila za izdelavo, pregled in pisna potrditev vzorcev v projektu predvidenih površinskih nians in obdelav vidnega betona.</t>
  </si>
  <si>
    <t>Navodila, pregled in potrditev vzorcev nege vidnega betona (brezbarvni hidrofobni premaz za zaščito pred atmosferilijami, vegetacijo ipd., trajni brezbarvni premaz proti drsenju ipd.).</t>
  </si>
  <si>
    <t>Navodila izbranemu izvajalcu, pregled in pisna potrditev vzorcev vidnega betona (niansa, tekstura itd.).</t>
  </si>
  <si>
    <r>
      <t xml:space="preserve">Uskladitev s tehnologijo izbranega izvajalca in opredelitev </t>
    </r>
    <r>
      <rPr>
        <sz val="11"/>
        <rFont val="Arial"/>
        <family val="2"/>
      </rPr>
      <t>zaporedja</t>
    </r>
    <r>
      <rPr>
        <sz val="11"/>
        <rFont val="Arial"/>
        <family val="2"/>
        <charset val="1"/>
      </rPr>
      <t xml:space="preserve"> betoniranja </t>
    </r>
    <r>
      <rPr>
        <sz val="11"/>
        <rFont val="Arial"/>
        <family val="2"/>
      </rPr>
      <t>vidnega betona</t>
    </r>
    <r>
      <rPr>
        <sz val="11"/>
        <rFont val="Arial"/>
        <family val="2"/>
        <charset val="1"/>
      </rPr>
      <t xml:space="preserve">, delovnih prekinitev, izvedb </t>
    </r>
    <r>
      <rPr>
        <sz val="11"/>
        <rFont val="Arial"/>
        <family val="2"/>
      </rPr>
      <t>vidnih (f</t>
    </r>
    <r>
      <rPr>
        <sz val="11"/>
        <rFont val="Arial"/>
        <family val="2"/>
        <charset val="1"/>
      </rPr>
      <t>asadnih) površin v eni kampadi in zamik v izvedbi ozadja (torej nevidnega območja) celovite konstrukcije ipd. (na primer parapeti promenad, ki vodijo na razgledno teraso, II. faza, ali ločni venci armiranobetonskih nadstreškov oaz III.– VI., I. faza).</t>
    </r>
  </si>
  <si>
    <t xml:space="preserve">5. Pregled vzorcev v projektu predvidenih gradiv ter navodila za izvedbo in sestavljanje iz raznih gradiv zasnovanih talnih opločenj (npr. vhodi v oaze I, II, III in IV itd..). </t>
  </si>
  <si>
    <t>6. Navodila za izvajanje začasnih ureditev, ki jih zahteva fazna gradnja (npr. južna prečna pot skozi žarno grobno polje ter zemljasti nasipi in nasipi v območju glavnega portala ob Poti med hrasti, 3. faza, ter druge začasne ureditve v 1. fazi gradnje itd.).</t>
  </si>
  <si>
    <r>
      <t xml:space="preserve">7. Ostala </t>
    </r>
    <r>
      <rPr>
        <sz val="11"/>
        <rFont val="Arial"/>
        <family val="2"/>
        <charset val="1"/>
      </rPr>
      <t xml:space="preserve">območja direktivnega projektantskega nadzora avtorja in arhitekta kot so </t>
    </r>
    <r>
      <rPr>
        <sz val="11"/>
        <rFont val="Arial"/>
        <family val="2"/>
      </rPr>
      <t xml:space="preserve">pregled in potrditev zakoličenja, </t>
    </r>
    <r>
      <rPr>
        <sz val="11"/>
        <rFont val="Arial"/>
        <family val="2"/>
        <charset val="1"/>
      </rPr>
      <t xml:space="preserve">niveliranje in konfiguracija zemljastih površin, navodila za izvajanje zasaditev ter priprava in izvedba ostalih elementov gradnje in urejanja, ki niso iz naravnega kamna oz. vidnega betona (npr. les, baker, nerjaveče jeklo, elementi instalacij in opreme _ npr. v vodnih motivih in komunalnih punktih oz. elementov umetne osvetlitve ter njihove vgradnje ipd.) </t>
    </r>
  </si>
  <si>
    <t>8. Prilagajanja projekta in izvedbe kasnejšim zahtevam oziroma potrebam upravljalca pokopališča ter drugim objektivnim okoliščinam.</t>
  </si>
  <si>
    <r>
      <t xml:space="preserve">Arhitekt projektant v načrtih obdeluje oziroma prilagaja avtorjeva navodila prilagoditev dejansko dobavljenega kamna, prilagoditev in uskladitev s tehnologijo izbranega izvajalca (na primer opaži vidnega betona, izvedba podrobnosti kot so fuge, profilacije, zaključki, vogali, površinske obdelave ipd.). Obenem po avtorjevih navodilih in ob upoštevanju tehnologije izbranega izvajalca pripravlja osnove za potrebne uskladitve in izdelavo delavniških načrtov, ki so obvezen sestavni del izbranega izvajalca. 
</t>
    </r>
    <r>
      <rPr>
        <sz val="11"/>
        <rFont val="Arial"/>
        <family val="2"/>
      </rPr>
      <t>Projektantski nadzor (eno leto po terminskem planu), okvirni pregled: Avtor 8 – 16 ur na teden izvajanja;  Arhitekt, avtorjev asistent 8 – 16 ur na teden; Arhitekt projektant, sodelavec 8 – 16 ur na teden oziroma 4% kot navedeno v rekapitulaciji (stran 2, tč. 11).</t>
    </r>
  </si>
  <si>
    <t>SPLOŠNO O IZVEDBI DEL:</t>
  </si>
  <si>
    <t>izvedba poteka po PZI projektni dokumentaciji. Neločljivi sestavni del sta Načrt arhitekture in popis GO del.</t>
  </si>
  <si>
    <t>mere kontrolirati na objektu.</t>
  </si>
  <si>
    <r>
      <t xml:space="preserve">v primeru neskladja med projektom in stanjem na terenu ali kakršnegakoli </t>
    </r>
    <r>
      <rPr>
        <sz val="11"/>
        <rFont val="Arial"/>
        <family val="2"/>
      </rPr>
      <t>odstopanja</t>
    </r>
    <r>
      <rPr>
        <sz val="11"/>
        <rFont val="Arial"/>
        <family val="2"/>
        <charset val="1"/>
      </rPr>
      <t xml:space="preserve"> je o tem dolžan obvestiti projektanta </t>
    </r>
    <r>
      <rPr>
        <sz val="11"/>
        <rFont val="Arial"/>
        <family val="2"/>
      </rPr>
      <t>in upoštevati njegova navodila</t>
    </r>
  </si>
  <si>
    <t>spreminjanje projekta brez soglasja projektantov ni dovoljeno!</t>
  </si>
  <si>
    <t>drevesa morajo biti oddaljena od podzemne infrastrukture min. 2,0 m osno</t>
  </si>
  <si>
    <t>izvajalec del mora upoštevati vse tehnične predpise in standarde o graditvi tovrstnih objektov</t>
  </si>
  <si>
    <t>v kolikor ugotovi napako v projektu, je dolžan o tem obvestiti projektanta</t>
  </si>
  <si>
    <t>samovoljne spremembe in odstopanja od projekta niso dovoljene</t>
  </si>
  <si>
    <r>
      <t xml:space="preserve">V kolikor pride do sprememb, </t>
    </r>
    <r>
      <rPr>
        <sz val="11"/>
        <rFont val="Arial"/>
        <family val="2"/>
      </rPr>
      <t>jih je potrebno reševati po navodilu projektantov</t>
    </r>
  </si>
  <si>
    <r>
      <t xml:space="preserve">Vse nejasnosti v načrtu se rešujejo </t>
    </r>
    <r>
      <rPr>
        <sz val="11"/>
        <rFont val="Arial"/>
        <family val="2"/>
      </rPr>
      <t>po navodilu projektanta</t>
    </r>
  </si>
  <si>
    <t>Vse potrebne delovni odre, lovilne odre, fasadne odre in dvižne košare, za ves čas gradnje, z vsemi potrebnimi prestavitvami in ponovnimi postavitvami, skladno z varnostnim načrtom je zajeti v ceni vseh posameznih postavk.</t>
  </si>
  <si>
    <t xml:space="preserve">ZEMELJSKA DELA </t>
  </si>
  <si>
    <t>Vsa zemeljska dela se morajo izvajati po določilih veljavnih tehničnih predpisov in normativov in skladno z navodili iz geotehničnega poročila.</t>
  </si>
  <si>
    <t xml:space="preserve">Obračuni izvršenih izkopov in zasipov se obračunavajo v raščenem stanju. </t>
  </si>
  <si>
    <t>Pripravljalna in zaključna dela, zakoličenje objekta, postavitev profilov, prenosi višinskih točk in podobno, kot vsa potrebna zarisovanja mora izvajalec vkalkulirati v enotne cene.</t>
  </si>
  <si>
    <t>Pristojbine za odlaganje zemlje je vkalkulirati v enotne cene.</t>
  </si>
  <si>
    <t>Eventuelne prestavitve komunalnih vodov se obračunavajo po dejansko izvršenih delih in so predmet posebnega predračuna.</t>
  </si>
  <si>
    <t>Vsak dan pred pričetkom dela, zlasti po deževnem vremenu, topljenju snega, mraza, se morajo pregledati bočne strani izkopa in opraviti vsi potrebni varnostni ukrepi. Eventuelni stroški iz tega naslova so na strani izvajalca.</t>
  </si>
  <si>
    <t>Vsa dela morajo biti izvedena tehnično pravilno in po pravilih stroke.</t>
  </si>
  <si>
    <t>V času izvajanja zemeljskih del je obvezen geomehanski nadzor.</t>
  </si>
  <si>
    <t xml:space="preserve">BETONSKA DELA </t>
  </si>
  <si>
    <t>Betonska dela se morajo izvajati po določilih veljavnih tehničnih predpisov in normativov</t>
  </si>
  <si>
    <t>Kvaliteta betona mora ustrezati zahtevam opisa del in predpisom glede čistosti agregata, granulacije, količine cementa in vode</t>
  </si>
  <si>
    <t>Beton mora ustrezati standardu SIST ISO 4103.</t>
  </si>
  <si>
    <t xml:space="preserve">Načrt gradbenih konstrukcij, Poročilo: Kakovost betona in zaščitni sloj
Glede na namen objektov je izbrana projektna življenska doba konstrukcij 100 let. Glede na preglednico 4.3N v standardu SIST EN 1992-1-1 se za monolitne AB elemente (betonirane na mestu) izbere razred konstrukcije S6 in pa trdnostni razred C30/37. Razred izpostavljenosti glede na pogoje okolja se izbere VC4 in pa XF1 (XF3) glede na pogoje zmrzovanja in pa tajanja. Glede na preglednico 4.3N v standardu SIST EN 1992-1-1 se za montažne AB elemente izbere razred konstrukcije S5 (zaradi posebne kontrole pri vgradnji se lahko zniža razred iz S6 na S5) in pa trdnostni razred betona C30/37. Razred izpostavljenosti glede na pogoje okolja se izbere XC4 in pa XF1 (XF3) glede na pogoje zmrzovanja in pa tajanja. Trdnostni razred betona je lahko tudi višji, če je tako napisano na armaturnih načrtih. Konstrukcijsko jeklo je kvalitete S 355 JO. </t>
  </si>
  <si>
    <t>Zalivni betoni montažnih elementov vstavljenih v klasično betonirane čaše in utore so drobnozrnati  z dodatki za nabrekanje.</t>
  </si>
  <si>
    <r>
      <t xml:space="preserve">Konstrukcije iz betona morajo biti ravne, izdelane po opažnem načrtu </t>
    </r>
    <r>
      <rPr>
        <sz val="10.5"/>
        <rFont val="Arial"/>
        <family val="2"/>
        <charset val="238"/>
      </rPr>
      <t>in podrobnih arhitekturnih risbah</t>
    </r>
    <r>
      <rPr>
        <sz val="10.5"/>
        <rFont val="Arial"/>
        <family val="2"/>
        <charset val="1"/>
      </rPr>
      <t xml:space="preserve">, brez votlih mest in brez iztekanj cementnega gela na stikih opažev. Nega betona vsebuje zaščito vgrajenega betona do polne trdnosti pred velikim izhlapevanjem vode iz betona, kakor tudi zaščito pred nizkimi temeraturami. </t>
    </r>
  </si>
  <si>
    <t>Gornja površina armiranobetonskih plošč mora biti ravna in enakomerne strukture, tako da se nanjo direktno polagajo vsi sloji konstrukcij tlakov. Eventuelno nastale napake v površini betona glede na ravnost ali strukturo, mora izvajalec betonskih del izravnati s cementno malto na svoj strošek.</t>
  </si>
  <si>
    <t>Višina prostega pada ne sme biti večja od 1m1. V primeru, da se beton vmetava z večje višine je potrebno preprečiti segregacijo - uporabiti je eno od priznanih metod za vmetavanje betona</t>
  </si>
  <si>
    <t>Betonska armatura mora biti obdelana v skladu z veljavnimi predpisi in točno po armaturnih načrtih, pritrjena tako, da ostane med betoniranjem na svojem mestu in v zahtevanem položaju.</t>
  </si>
  <si>
    <r>
      <t xml:space="preserve">Dilatacije oz. delovne prekinitve </t>
    </r>
    <r>
      <rPr>
        <sz val="11"/>
        <rFont val="Arial"/>
        <family val="2"/>
      </rPr>
      <t>se izvedejo po Načrtih arhitekture in gradbenih konstrukcij. V primeru nejasnosti jih je potrebno predhodno opredeliti z arhitektom.</t>
    </r>
  </si>
  <si>
    <t>Vse betonske površine mora izvajalec predati popolnoma ravne, vse neravnine, ki bi jih bilo eventuelno potrebno izravnati, bodo upoštevane kot nekvalitetne, in jih bo potrebno ponovno izvesti ter gredo na račun izvajalca betonskih del.</t>
  </si>
  <si>
    <t>Izvajalec del mora zagotoviti ravnost vidnih betonskih konstrukcij brez dodatnih kasnejših popravil, skladno z zahtevami za vidne betone po SIST EN 13670/2010 razred vidne površine betona VB4 oz. za prefabricirane elemente zunaj VB4/P4/T4/C4.</t>
  </si>
  <si>
    <t>VIDNI BETON</t>
  </si>
  <si>
    <r>
      <t>Bel vodotesni vidni beton (bel agregat, bel cement) s skrbno mizarsko izdelanimi opaži. Robovi, prehodi, zaključki so izvedeni ostro. Ploskve so gladke, enovite in homogene (brez gnezd, vdolbin, izstopajočih zrn, segregacij itd.). Vse vidne površine so po teksturi in niansi povsem izenačene. Po navodilu arhitekta so določene ploskve brušene oz. štokane. Niansa vidnega belega betona je topla (ne hladna, kot na primer teraco). Dimenzije opažev, njihova usmerite, spajanje in vezave bo arhitekt opredelil na osnovi tehnologije izbranega izvajalca. Načeloma so opažne ploskve čim večje in povsem gladke. Spoji plošče so natančno poravnani in usklajeni z osnovno arhitektoniko. Vezavam opažnih plošče se je treba na vidnih ploskvah/površinah izogibati.</t>
    </r>
    <r>
      <rPr>
        <sz val="11"/>
        <rFont val="Arial"/>
        <family val="2"/>
      </rPr>
      <t xml:space="preserve"> Vse po podrobnih navodilih v Načrtu arhitekture in popisih.</t>
    </r>
  </si>
  <si>
    <r>
      <t xml:space="preserve">V primeru nujnih vezav so le te izvedene skrbno, bodisi v krožni izvedbi s poglobljenim veznim elementom. Odprtina je po njegovi odstranitvi v globini zatesnjena v barvi betona. Bodisi s kvadratnimi vložki in prav tako poglobljenimi veznimi elementi. Razpored veznih odprtin določa arhitekt po uskladitvi z izbranim izvajalcem in njegovo tehnologijo izvajanja. Ločni opaži vidnega betona so izvedeni povsem gladko in v natančni usločenosti, ki jo opredeljujejo načrti arhitekture, projekta za izvedbo. </t>
    </r>
    <r>
      <rPr>
        <sz val="11"/>
        <rFont val="Arial"/>
        <family val="2"/>
      </rPr>
      <t>Vse po podrobnih navodilih v Načrtu arhitekture in popisih.</t>
    </r>
  </si>
  <si>
    <r>
      <t xml:space="preserve">Pred začetkom izvajanja je izbrani izvajalec dolžan izdelati delavniške načrte, ki povsem upoštevajo določila Načrta arhitekure in so po navodilu arhitekta prilagojeni lastni tehnologiji. Na izdelane in z arhitektom usklajene delavniške načrte mora izvajalec pred pričetkom izvajanja pridobiti projektantovo pisno potrditev. Izbrani izvajalec je dolžan pred pričetkom izvajanja pripraviti najmanj tri vzorce belega vodotesnega vidnega betona v dogovorjenih niansah in teksturah ter po opredelitvi arhitekta končni vzorec, ki bo pisno potrjen in po katerem se bo objekt izvajal. </t>
    </r>
    <r>
      <rPr>
        <sz val="11"/>
        <rFont val="Arial"/>
        <family val="2"/>
      </rPr>
      <t>Vse po podrobnih navodilih v Načrtu arhitekture in popisih.</t>
    </r>
  </si>
  <si>
    <t xml:space="preserve">TESARSKA DELA </t>
  </si>
  <si>
    <t>Tesarska dela se morajo izvajati po določilih veljavnih tehničnih predpisov in normativov</t>
  </si>
  <si>
    <t>Za vse nejasnosti ali variantne rešitve se je obvezno posvetovati s projektantom</t>
  </si>
  <si>
    <t xml:space="preserve">Opaži morajo biti izdelani točno po načrtu z vsemi potrebnimi podporami, horizontalnimi in vertikalnimi povezavami. Opaž mora prenesti težo in pritisk betona, konstruktivne obremenitve in vibriranje skupaj z opremo. Notranje površine morajo biti čiste in ravne.  </t>
  </si>
  <si>
    <t>Opaži morajo biti izdelani tako, da se razopaženje izvede brez pretresov in poškodovanja konstrucije in samih opažev.</t>
  </si>
  <si>
    <t xml:space="preserve">Obračun se vrši po opisu posamezne postavke; upoštevajo se notranje površine opažev, to so vidne površine konstrukcij. </t>
  </si>
  <si>
    <t>Tolerance gladkosti in enakomernosti površin morajo ustrezati standardu DIN 18202, tabela 3, povečane zahteve.</t>
  </si>
  <si>
    <t>Opaže vidnih konstrukcij in neometanih konstrukcij je treba razumeti tako, da so te neometane, nepokrite betonske konstrukcije, pri katerih se doseže popolnoma ravna površina.</t>
  </si>
  <si>
    <t>Istočasno z izdelavo opažev se polagajo v opaže tudi razvodi in doze za instalacije in ostali elementi po načrtih inštalacij (dodatno kontrolirati pozicije z risbami arhitekture)</t>
  </si>
  <si>
    <t>OPAŽ VIDNIH KONSTRUKCIJ KVALITETA OPAŽA VB4</t>
  </si>
  <si>
    <t xml:space="preserve">ZIDARSKA DELA </t>
  </si>
  <si>
    <t>Zidarska dela se morajo izvajati po določilih veljavnih tehničnih predpisov in normativov</t>
  </si>
  <si>
    <t>Zidanje mora biti čisto, s pravilno vezavo opeke. Stiki morajo biti dobro zaliti z malto, vrste popolnoma horizontalne, malta pa ne sme biti v debelejšem sloju kot 15 mm. Vse površine morajo biti popolnoma ravne in navpične, malta iz stikov se mora odstraniti dokler je še sveža.</t>
  </si>
  <si>
    <t>Vgrajeni materiala za ta dela morajo ustrezati določilom veljavnih tehničnih predpisov in normativov.</t>
  </si>
  <si>
    <t>Vsi bitumenski  materiali uporabljeni za hidroizolacije morajo po kvaliteti in izvedbi ustrezati standardom DIN 18.195, 1-10 del fizikalne karakteristike proizvodov morajo ustrezati zahtevam DIN 52133.</t>
  </si>
  <si>
    <t>Pri vseh talnih hidroizolacijah morajo biti vsi spoji s prebojnimi elementi izvedeni s prirobnicami.</t>
  </si>
  <si>
    <t>RUŠITVENA DELA</t>
  </si>
  <si>
    <t>Pri izvajanju rušitev je treba upoštevati vsa zakonska določila s področja varnosti in zdravja pri delu, Pravilnik o varstvu pri gradbenem delu, Zakon o varstvu pred požarom in Zakon o varstvu okolja, predpise o ravnanju z gradbenimi odpadki, Pravilnik o obremenjevanju tal z vnašanjem odpadkov in Uredbo o ravnanju z odpadki.</t>
  </si>
  <si>
    <t xml:space="preserve">Obvezno je ločevanje vgrajenih materialov: beton in armiran beton, plocevina, les, steklo, plastika, kovinski izdelki, opeka... </t>
  </si>
  <si>
    <t xml:space="preserve">Vse gradbene odpadke in ruševine je potrebno odpeljati na deponijo komunalnih odpadkov v skladu z Odlokom o ravnanju s komunalnimi odpadki na območju občine in v skladu z Uredbo o ravnanju z odpadki (Uradni list RS št. 103/2011). </t>
  </si>
  <si>
    <t>KLJUČAVNIČARSKA DELA</t>
  </si>
  <si>
    <r>
      <t xml:space="preserve">Vsi elementi  ključavničarskih del morajo biti izdelani strokovno in kvalitetno po detajlih in iz materialov kot je navedeno v opisih in detajlih.  Ves vgrajeni material mora po kvaliteti ustrezati veljavnim tehničnim predpisom in standardom. </t>
    </r>
    <r>
      <rPr>
        <sz val="10.5"/>
        <rFont val="Arial"/>
        <family val="2"/>
        <charset val="238"/>
      </rPr>
      <t>Vse nedorečene opise postavk oz. finalne obdelave in zaključke je potrebno dogovoriti pred izvedbo z odg. projektantom arhitekture ter pridobiti soglasje investitorja. Izvajalec je dolžan izdelati delavniške načrte in vzorce obdelav in jih dati v potrditev projektantu</t>
    </r>
  </si>
  <si>
    <t xml:space="preserve">Površina posameznih elementov na varjenih stikih mora biti ravna in gladka, brez vzboklin ali vdolbin ter brušena. V vsaki postavki posebej je navedena tudi kvaliteta finalne površinske obdelave. </t>
  </si>
  <si>
    <t>Za elemente, ki so finalno površinsko obdelani z barvanjem, je barvanje  izvesti na naslednji način:</t>
  </si>
  <si>
    <t>čiščenje vseh površin pred montažo s peskanjem obdelave SA 2,5 po SIS 055900/1967 in odpraševanje</t>
  </si>
  <si>
    <t xml:space="preserve">1x premaz z alkidno temeljno barvo v debelini sloja 30-40 mikrona kot osnovni antikorozivni premaz, izvedeno v proizvodnem obratu pred montažo na objektu </t>
  </si>
  <si>
    <t xml:space="preserve">Barvne efekte, vse morebitne spremembe ali dopolnitve je potrebno reševati z arhitektom. </t>
  </si>
  <si>
    <t xml:space="preserve">Tehnološke risbe za proizvodnjo mora izvajalec del izdelati v skladu s projektno dokumentacijo. V kolikor želi izvajalec prilagoditi izvedbo svoji tehnologiji, mora izdelati ustrezno projektno dokumentacijo z detajli, katero mora pregledati in s podopisom potrditi arhitekt. Izvajanje na objektu se lahko začne, ko arhitekt s podpisom potrdi risbe. Sestavni del ključavničarskih del je tudi pokrivanje stika elementa s konstrukcijo, v katero se vgrajujejo, na način, ki ga določi izvajalec del v tehnoloških risbah za proizvodnjo. </t>
  </si>
  <si>
    <t>V ceni vseh postavk, morajo biti zajeta vsa dela, dobava in montaža, osnovni material, steklo, pritrdilni in tesnilni material, okovje, zapiralno okovje ter material za vse zaključke (določi arhitekt).</t>
  </si>
  <si>
    <t>Izvajalec del izdela delavniške načrte za vse končne pozicije, ki jih morata pred izvedbo potrditi odgovorni vodja projekta ter odgovorni nadzornik z vpisom v gradbeni dnevnik.</t>
  </si>
  <si>
    <t xml:space="preserve">Pregled obsega več vrst naravnega kamna podobne nianse, ki so navedene kot možna izbira v odrejenem obdobju izvajanja in možnosti dobave naravnega kamna.Končni izbor bo opravil avtor in projektanti na osnovi dejanskih vzorcev ter po možnosti ogleda kamnitih blokov, ki jih je mogoče v času izvajanja dejansko nabaviti.  </t>
  </si>
  <si>
    <r>
      <t xml:space="preserve">Za vse kamnite elemente je predvidena površinska obdelava </t>
    </r>
    <r>
      <rPr>
        <sz val="10.5"/>
        <rFont val="Arial"/>
        <family val="2"/>
        <charset val="238"/>
      </rPr>
      <t xml:space="preserve">v detajlnjih risbah v načrtu arhitekture. Morebitne uskladitve se izvedejo </t>
    </r>
    <r>
      <rPr>
        <sz val="10.5"/>
        <rFont val="Arial"/>
        <family val="2"/>
        <charset val="1"/>
      </rPr>
      <t>po navodilu avtorja in projektantov, glede na dejanske vzorce dobavljenega kamna.</t>
    </r>
  </si>
  <si>
    <t>Pred izvajanjem (in med njim) so predvidene uskladitve glede obdelave za naravni kamen pomembnih podrobnosti (robovi, stiki, prehodi, zaključki in podobno).</t>
  </si>
  <si>
    <t>Glede na dejansko dobavljeni kamen in njegove značilnosti (dimenzije, venature, barvne nianse in lise, ev. poškodbe itd.) bodo avtor in projektanti odredili pozicijo rezanja posameznih elementov.</t>
  </si>
  <si>
    <t>Vse kamnite elemente je potrebno zaščititi pred vplivom vode, pred kapilarnim vlekom vode v stiku z zemljo ali peščenim nasutjem ter betonsko podkonstrukcijo  s čim bolj trajno in nevidno globinsko hidrofobno impregnacijo - ohraniti vse vidne značilnosti kamna (barva, nianse in prelivi, venature, struktura itd.).. Kakršno koli navlaževanja kamna mora biti povsem onemogočeno.</t>
  </si>
  <si>
    <t>Za betonske tlake in  tlake s kamnito oblogo se uporabi brezbarvna zaščita proti drsenju, ki mora biti v skladu s standardom SIST DIN 51097 razreda C ali najmanj razreda B. Trajna brezbarvna zaščita proti drsenju mora ohraniti vse vidne značilnosti kamna (barva, nianse in prelivi, venature, struktura itd.).</t>
  </si>
  <si>
    <t>Izbrani izvajalec kamnoseških del je dolžan v okviru opredeljene cene izdelati delavniške načrte, opraviti ustrezne spremljajoče uskladitve z avtorjem in projektanti ter pred začetkom izvajanja nanje pridobiti pisno soglasje avtorja in projektantov arhitektov. Delavniški načrti morajo biti izdelani v trirazsežnostnem programu za obdelavo na petosni (eventualno štiriosni) CNC strojni opremi. Pri izdelavi delavniških načrtov je izbrani izvajalec dolžan opraviti ustrezno usklajevanje s projektantom tako glede vrste in velikosti dobavljenih blokov, velikosti posameznih segmentov, usmeritve venatur in drugih značilnosti kamna, izvedbe stikovanja in podpiranj in ipd..</t>
  </si>
  <si>
    <t xml:space="preserve">Avtor in projektanti si pridržujejo pravico, da v primeru specifičnih okoliščin nabavljenega naravnega kamna (manjše dimenzije, neugoden razpored venatur, nianse in prelivanja, poškodbe itd.) svoje zasnove in izvedbene projekte prilagodi takšnim, drugačnim okoliščinam. To velja tudi v primerih, ko izbrani izvajalec ni sposoben kvalitetno izdelati z izvedbenim projektom opredeljenih del.  </t>
  </si>
  <si>
    <t>MONTAŽNI BETONSKI ELEMENTI</t>
  </si>
  <si>
    <t xml:space="preserve">Elementi so globinsko barvani ter z ustreznimi barvnimi agregati po vzoru že izvedenih elementov, v skladu z navodili projektanta ter v skladu s projektno dokumentacijo (detajlne risbe v načrtu arhitekture). Elementi so vodotesni. V ceni armiranobetonskih montažnih elementov morajo biti vračunana vsa potrebna dela, sidra za transport in montažo, odstranitev teh sider po montaži, vsa pritrdila, izvedba stikov med elementi ter stikov z drugimi elementi, niveliranje ob montaži. Cena posameznega elementa mora vsebovati kalup, vidni beton ter armaturo v skladu z armaturnimi načrti ter nakladanje, prevoz in razkladanje elementov kot tudi montažo. Pri izdelavi ponudbe obvezno upoštevati načrte arhitekture z detajlnimi risbami; dimenzije montažnih elementov so podane osno z naznačeno pozicijo diferenčnih elementov. </t>
  </si>
  <si>
    <t>Dimenzije je potrebno kontrolirati na objektu. V ceni je predvidena tudi izdelava vzorcev ter dostava le-teh na gradbišče, izbrani vzorec za izvedbo potrdi projektant arh. Robni zidovi grobnega polja, oporni zidovi tip A in opornih zidovih tip B z venci (tip C),morajo natančno nadaljevati smeri in višine že izvedenih obrob ob poteh Pot med javori, Pot med jerebikami in Pot med hrasti. Eventualne tolerance oziroma odstopanja od načrtov (arh. risb) mora izbrani izvajalec izvesti po navodilu projektanta. Podrobna izvedba posameznih montažnih elementov je podana v postavkah posameznih sklopov popisa GO del.</t>
  </si>
  <si>
    <t>Spodnji ovoj talne dimenzije 65x65cm oz. 68x68cm (pri svetilkah na zahodni strani aleje) in višin od 122 do 177cm oziroma od 134 do 189 cm (pri svetilkah na zhodni strani aleje) s poševnimi stenami izveden v enem komadu z votlim jedrom za vgradnjo stebra svetilke. Vidne ploskve podstavka so štokane z gladkimi robovi. V plašču številka 3 je vgrajena doza za elektriko obvezno na strani zelenice in ne ob Aleji. Pokrov doze je natančno v ravnini zunanje poševne ploskve podstavka in enak material in enako obdelan. Ter dimenzij 13x18 cm. Na zahodni strani je spodnji del svetila 10 cm višji od zhodne - glej načrte in po navodilu projektanta. Vzhodna in zahodna stran morata biti poravnani kljub padcu terena!</t>
  </si>
  <si>
    <t>A7.1.2.a2</t>
  </si>
  <si>
    <t>A7.1.2.a3</t>
  </si>
  <si>
    <t>A7.1.2.a4</t>
  </si>
  <si>
    <t>/</t>
  </si>
  <si>
    <r>
      <t xml:space="preserve">Izdelava, dobava in montaža elementov </t>
    </r>
    <r>
      <rPr>
        <b/>
        <sz val="12"/>
        <rFont val="Arial Nova Cond"/>
        <family val="2"/>
      </rPr>
      <t>klopi brez naslona (tip a)</t>
    </r>
    <r>
      <rPr>
        <sz val="12"/>
        <rFont val="Arial Nova Cond"/>
        <family val="2"/>
      </rPr>
      <t>. Izdelava po detajlnih načrtih, mapa 0, III. Spremljajoči motivi, 2.del, L III.18</t>
    </r>
  </si>
  <si>
    <t>Lesena sedala. Masivni les, hrast, trajno zaščiten in lužen v niansi po navodilu arhitekta. Sedala širine 40,0 cm iz lesenih brun dimenzije 70x100 mm s posnetimi robovi, v razmaku 30 mm. Obvezno vključuje svornik INOX M6/370, distančniki fi 40mm, luknja vijačenja obvezno zaprta s čepom iz lesa, ista obdelava kot ostali les. Elementi sidrani po detajlih v podstavek, INOX sidra. Dolžine po dispoziciji in po navodilu arhitekta, minimalno 350 cm</t>
  </si>
  <si>
    <t>enojna, okvirna dolžina 300 cm</t>
  </si>
  <si>
    <t>kontinuirana, okvirna dolžina 300+300 cm</t>
  </si>
  <si>
    <t>vogalna okvirna dolžina 300 cm</t>
  </si>
  <si>
    <r>
      <t xml:space="preserve">Izdelava, dobava in montaža elementov </t>
    </r>
    <r>
      <rPr>
        <b/>
        <sz val="12"/>
        <rFont val="Arial Nova Cond"/>
        <family val="2"/>
      </rPr>
      <t>klopi z nasloni (tip b).</t>
    </r>
    <r>
      <rPr>
        <sz val="12"/>
        <rFont val="Arial Nova Cond"/>
        <family val="2"/>
      </rPr>
      <t xml:space="preserve"> Izdelava po detajlnih načrtih, mapa 0, III. Spremljajoči motivi, 2.del, L III.19</t>
    </r>
  </si>
  <si>
    <t>Lesena sedala. Masivni les, hrast, trajno zaščiten in lužen v niansi po navodilu arhitekta. Sedala širine 42,0 cm iz lesenih brun dimenzije 90x100 mm s posnetimi robovi, v razmaku 20 mm. Obvezno vključuje svornik INOX M6/370, distančniki fi 40mm, luknja vijačenja obvezno zaprta s čepom iz lesa, ista obdelava kot ostali les. Elementi sidrani po detajlih v podstavek, INOX sidra. Dolžine po dispoziciji in po navodilu arhitekta. Spojni element lesenih delov sedežne ploskve: profil iz nerjavečega jekla pritrjen na betonsko podnožje (demontaža lesenih delov klopi). Okvirna dolžina 355 cm. Načrt arhitekure, Mapa , III. Spremljajoče ureditve</t>
  </si>
  <si>
    <t>Nasloni iz masivnega lesa. Naslon je iz dveh brun, hrast, dolžina po dispoziji in izmeri na objektu, po navodilu arhitekta! Vključno z vijaki za pritrditev brun in naslona, brunirano nerjeveče jeklo temno rjavo. Okvirna dolžina 355 cm. Načrt arhitekure, Mapa , III. Spremljajoče ureditve</t>
  </si>
  <si>
    <t xml:space="preserve">Vsi robovi ostri, brez trikotnih letvic. Elementi so iz belega vodotesnega armiranega vidnega betona (bel agregat in bel cement) oziroma globinsko barvano po navodilu arhitekta ter po predhodno potrjenem vzorcu. Elementi so vodotesni </t>
  </si>
  <si>
    <r>
      <t>Montažni elementi klopce brez naslona (</t>
    </r>
    <r>
      <rPr>
        <b/>
        <u/>
        <sz val="12"/>
        <rFont val="Arial Nova Cond"/>
        <family val="2"/>
      </rPr>
      <t>tip a</t>
    </r>
    <r>
      <rPr>
        <b/>
        <sz val="12"/>
        <rFont val="Arial Nova Cond"/>
        <family val="2"/>
      </rPr>
      <t>) je zajet v Mapa M0 Spremljajoče ureditve, L III.18; montažni elementi klopce  z naslonom (</t>
    </r>
    <r>
      <rPr>
        <b/>
        <u/>
        <sz val="12"/>
        <rFont val="Arial Nova Cond"/>
        <family val="2"/>
      </rPr>
      <t>tip b</t>
    </r>
    <r>
      <rPr>
        <b/>
        <sz val="12"/>
        <rFont val="Arial Nova Cond"/>
        <family val="2"/>
      </rPr>
      <t>) pa je zajet v Mapa M0 Spremljajoče ureditve, L III.19; dispozicija L III.20 ter po navodilu arhitekta. Postavitev po navodilu arhitekta!</t>
    </r>
  </si>
  <si>
    <t>Podstavek klopi delno gladke delno prane površine, s profiliranimi polji po detajlih. Postavitev podstavkov na AB temelj globine 50 cm, ki je zajet v ceni</t>
  </si>
  <si>
    <r>
      <t xml:space="preserve">Izdelava, dobava in montaža prefabriciranIh vidnih AB elementov </t>
    </r>
    <r>
      <rPr>
        <b/>
        <sz val="12"/>
        <rFont val="Arial Nova Cond"/>
        <family val="2"/>
      </rPr>
      <t>klopi z nasloni (tip b)</t>
    </r>
    <r>
      <rPr>
        <sz val="12"/>
        <rFont val="Arial Nova Cond"/>
        <family val="2"/>
      </rPr>
      <t>; bel beton (bel agregat in bel cemenet) oz. globinsko barvan beton po navodilu arhitekta in po predhodno potrjenem vzorcu</t>
    </r>
  </si>
  <si>
    <t>Podstavek klopi fino špičene površine ali gladke (potrditev vzorca) površine z ločnimi deli in ločnimi zaključki, po detajlih. Postavitev podstavkov na AB temelj globine 50 cm, ki je zajet v ceni</t>
  </si>
  <si>
    <t>zajeto 12 kom * 2 kom (zrcalno)</t>
  </si>
  <si>
    <r>
      <t xml:space="preserve">Stoječe svetilke.
Stoječe, unikatno oblikovane svetilke v južnem predelu prospekta Osrednje aleje so postavljene v zaledju venca prve kaskade vzhodnega in zahodnega niza ozelenjenih kaskad (v načrtu osvetlitve označene kot tč. 5, </t>
    </r>
    <r>
      <rPr>
        <b/>
        <sz val="12"/>
        <rFont val="Arial Nova Cond"/>
        <family val="2"/>
        <charset val="238"/>
      </rPr>
      <t xml:space="preserve">v Načrtu arhitekture, Mapa 0, III. Spremljajoči motivi, M0 L III.21, 22). </t>
    </r>
    <r>
      <rPr>
        <sz val="11"/>
        <rFont val="Arial Narrow CE"/>
        <family val="2"/>
        <charset val="238"/>
      </rPr>
      <t xml:space="preserve">Stoječe svetilke obsegajo svetila za široko in čim bolj enakomerno osvetlitev prospekta aleje in svetilke za navpično osvetlitev stebra svetilke ter ožjega talnega območja ob prvem parapetu.
</t>
    </r>
  </si>
  <si>
    <t>Svetilke ob parapetu Osrednje aleje so višine 350,0 cm od tal aleje (+208,07 m) ter so sestavljene iz stebra dimenzij 20,0 x 20,0 cm in kapitela višine 105,0 cm. Steber je odprt v obliki črke U. Prav tako je odprt kapitel, ki obsega bočni in začelno stranico, ki so nagnjene pod enakim kotom 70 stopinj. Obloga svetilk je iz naravnega kamna, ki je makedonski sivac oziroma kamen iz katerega bo izveden parapet prve kaskade ob aleji (odločitev avtorja po prejemu vzorcev ter odločitvi o izvedbi prve kaskade). Plošče kamna so osnovne debeline 3,0 cm in so na zunanjem in gornjem robu razširjene (odebeljene) na 4,0 cm za prekrivanje kovinske podkonstrukcije. Plošče stebra, ki segajo od kote +40,0 cm do kapitela na višini +245,0 cm in stranice kapitela so izvedene v enem kosu s stiki kartabon. Kamen je poliran oziroma fino brušen po navodilih projektanta.</t>
  </si>
  <si>
    <t>Podkonstrukcijo stebra sestavlja U profil iz nerjavečega jekla dimenzij 14,0 x 14,0 cm in ustrezne debeline (8-10 mm). Profil podkonstrukcije je v spodnjem delu (15,0 cm pod vencem prve kaskade ob aleji) privarjen na sidrno ploščo dimenzij 50,0 x 50,0 cm, ki je sidrana v AB zid prvega parapeta. Pri montaži stebra je obvezna skrbna postavitev v vertikalo.</t>
  </si>
  <si>
    <t>Podkonstrukcija kapitela so trakovi iz nerjavečega jekla debeline 8-10 mm, ki spremljajo obod kamnitih plošč, obloge kapitela. Pritrditev kamna je izvedena z nerjavečimi vijaki in nerjavečimi okrasnimi maticami ali pa je izvedena z lepljenjem (uskladitev z izbranim izvajalcem). Vse vidne površine podkonstrukcije iz nerjavečega jekla so kritno MAT barvane v niansi kamna.</t>
  </si>
  <si>
    <t>Na podkonstrukciji kapitela je pritrjen nosilec svetil po uskladitvi z dobaviteljem svetil in opravljenim svetlobno-tehničnim preskusom na lokaciji.</t>
  </si>
  <si>
    <t>Svetila je potrebno izvesti po detajlnih navodilih avtorja in projektanta. Razpored je prikazan v situaciji osvetlitve prospekta Osrednje aleje. Pred definitivnim razporedom in vgradnjo ter usmeritvijo svetil je obvezen svetlobno-tehnični preskus na lokaciji ter brezpogojno upoštevanje pridobljenih rezultatov osvetlitve.</t>
  </si>
  <si>
    <t>zajeta vsa dela, 58 kom</t>
  </si>
  <si>
    <t>B/</t>
  </si>
  <si>
    <t>ZAPORE MEDPROSTOROV OB OBSTOJEČEM POKOPALIŠKEM ZIDU</t>
  </si>
  <si>
    <r>
      <rPr>
        <b/>
        <sz val="12"/>
        <rFont val="Arial Nova Cond"/>
        <family val="2"/>
        <charset val="238"/>
      </rPr>
      <t>Zapore medprostorov ob obstoječem pokopališkem zidu.</t>
    </r>
    <r>
      <rPr>
        <sz val="12"/>
        <rFont val="Arial Nova Cond"/>
        <family val="2"/>
        <charset val="238"/>
      </rPr>
      <t xml:space="preserve">
</t>
    </r>
    <r>
      <rPr>
        <b/>
        <sz val="12"/>
        <rFont val="Arial Nova Cond"/>
        <family val="2"/>
        <charset val="238"/>
      </rPr>
      <t>v Načrtu arhitekture, Mapa 0, III. Spremljajoči motivi, M0 L III.23)</t>
    </r>
    <r>
      <rPr>
        <sz val="12"/>
        <rFont val="Arial Nova Cond"/>
        <family val="2"/>
        <charset val="238"/>
      </rPr>
      <t xml:space="preserve">
Zapore prehodov so izvedene ob Južnem vhodu (širina 80,8 cm), ob portalu na osi G jug (širina 84,0 cm), ob portalu na osi G sever (širina 80,5 cm), ob portalu na osi D jug (širina 95,0 cm), ob portalu na osi D sever (širina 110,0 cm) ter ob portalu na osi C sever (širina 81,2 cm).
</t>
    </r>
  </si>
  <si>
    <t>Premične zapore prehodov so oblikovane kot kvadri širine 24,0 cm in višine 55,0 cm ter dolžine, ki je prilagojena dejanski širini prehodov. Gornja ploskev je natančno v višini prve, spodnje obrobe portalov (+55,0 cm). Čelna ploskev je natančno v liniji čelne kamnite obloge kaskad.</t>
  </si>
  <si>
    <t>Premične zapore so obdane z naravnim kamnom, ki je enak kamnu, kakršen bo izbran za izvedbo navedenih portalov. Kamen je poliran oziroma fino brušen po navodilu arhitekta ter v enaki obdelavi kot kamen posameznih portalov. Obloga je iz kamnitih plošč debeline 3,0 cm, s stiki kartabon ter brez vidnih pritrditev.</t>
  </si>
  <si>
    <t>Kamnita obloga je pritrjena na podkonstrukcijo iz jeklenih profilov 40x40x3 mm, ki so antikorozijsko zaščiteni. Kovinsko ogrodje je z nasadilom (tečajem) na notranji strani pritrjeno na AB podkonstrukcijo portalov. Na zunanji strani (ob pokopališkem zidu) so pod jekleno podkonstrukcijo kolesca za pomik zapore ob vzhodni zid portala. Zanje je v tla vgrajena natančno horizontalna jeklena krožna plošča, širine 8-10 cm in debeline 10 mm, ki je vgrajena v betonsko podlogo.</t>
  </si>
  <si>
    <t xml:space="preserve">V pomične zapore prehodov je potrebno vgraditi ključavnice za zapiranje oziroma odpiranje izključno za potrebe vzdrževalcev oziroma tehničnih služb.
Širino pomičnih zapor je potrebno natančno prilagoditi dejanski širini prehodov med vzhodno stranico portala in obstoječim pokopališkim zidom. 
Pomične zapora, ki morajo omogočati tudi začasno odstranitev (npr. obnavljanje pokopališkega zidu) je potrebno izvesti po detajlnih navodilih avtorja in projektanta.
Skupno 6 komadov.
</t>
  </si>
  <si>
    <t>zajeta vsa dela, 6 kom</t>
  </si>
  <si>
    <r>
      <t xml:space="preserve">Vrata v starejši del pokopališča.
</t>
    </r>
    <r>
      <rPr>
        <sz val="12"/>
        <rFont val="Arial Nova Cond"/>
        <family val="2"/>
        <charset val="238"/>
      </rPr>
      <t>Vrata so vgrajena v obstoječi prehod v starejši del pokopališča na osi E in na osi C ter zamenjujejo obstoječa vrata (</t>
    </r>
    <r>
      <rPr>
        <b/>
        <sz val="12"/>
        <rFont val="Arial Nova Cond"/>
        <family val="2"/>
        <charset val="238"/>
      </rPr>
      <t>Načrt arhitekture, Mapa 0, III. Spremljajoči motivi, M0 L III.24</t>
    </r>
    <r>
      <rPr>
        <sz val="12"/>
        <rFont val="Arial Nova Cond"/>
        <family val="2"/>
        <charset val="238"/>
      </rPr>
      <t>). Na osi E je širina že izvedena prehoda v obstoječem pokopališkem zidu 420 cm. Na osi C pa je širina prehoda 370 cm.</t>
    </r>
    <r>
      <rPr>
        <b/>
        <sz val="12"/>
        <rFont val="Arial Nova Cond"/>
        <family val="2"/>
        <charset val="238"/>
      </rPr>
      <t xml:space="preserve">
</t>
    </r>
  </si>
  <si>
    <t>Vrata prehoda v obstoječem pokopališkem zidu na osi E (prehod iz Vezne galerije v starejše pokopališče) so zgoraj poravnana z višino obstoječega zidu. Glede na niveleto vezne galerije, ki je ob prehodu -0,45 m, je višina vrat 325 cm. Sestavljena so iz dveh kril skupne širine 420 cm. Krili sta pritrjeni na okvir iz jeklenih profilov, ki je trdno sidran v obstoječi zid. Na okvir vratnih kril so na sprednji in zadnji strani pritrjeni trakovi jeklene pločevine, ki so oblikovani v podobi stiliziranih vej oziroma trnja. Širina trakov, ki so različno usmerjeni je 10,0 cm do 20,0 cm, razmik trakov na sprednji in zadnji strani pa je 10,0 - 15,0 cm. Vratni krili, ki se odpirata proti starejšemu pokopališču, sta opremljeni s kljukama in s cilindrično ključavnico. Jekleni deli vrat so antikorozijsko zaščiteni in barvani v beli MAT barvi po navodilu arhitekta.</t>
  </si>
  <si>
    <t>Vrata so v vsem izvedena po navodilih avtorja in natančno prilagojena širini in višini obstoječega prehoda v pokopališkem zidu.</t>
  </si>
  <si>
    <t>Vrata med obstoječim pokopališkim zidom in prečnim zidom na osi C so prav tako dvokrilna in se odpirajo proti starejšemu pokopališču. Širina prehoda med obstoječima zidovoma je 370 cm, višina zidu ob prehodu pa 155 cm. Višina vrat je enaka njihovi dolžini (kvadrat!), torej 370 cm. Vrata obsegajo okvir iz jeklenih profilov, ki je trdno sidran v obstoječa zidova. Na okvir sta pritrjeni vratni krili, ki se odpirata proti starejšemu pokopališču. Na okvirja vratnih kril so prav tako na sprednji in zadnji strani pritrjeni trakovi iz jeklene pločevine, ki so oblikovani v podobi stiliziranih vej oziroma trnov. Širina trakov, ki so različno usmerjeni je 10,0 - 20,0 cm. Razmik trakov na sprednji in zadnji strani kril pa je 10 – 15,0 cm. Vratni krili sta opremljeni s kljukama ter cilindrično ključavnico. Jekleni deli vrat so antikorozijsko zaščiteni ter barvani v beli mat barvi po navodilu arhitekta.</t>
  </si>
  <si>
    <t xml:space="preserve">Vrata so v vsem izvedena po navodilu avtorja. 
Skupno 2 komada vrat.
</t>
  </si>
  <si>
    <t>zajeta vsa dela, 2 kom</t>
  </si>
  <si>
    <t>obroba dolžine 228cm
Izvedba mora biti skladna z že izvedenimi elementi. Tako oblikovanje in stikovanje opažev, izvedba robov in prelomov ploskev, ločnih in drugih profilacij, pranih površin itd.. Mapa 0 lista II.15 in III.16</t>
  </si>
  <si>
    <t>PRIPRAVLJALNA DELA</t>
  </si>
  <si>
    <t>ARMATURA VSEH MONTAŽNIH ELEMENTOV JE ZAJETA V SKLOPU ARMIRANOBETONSKIH DEL IZVAJLACA MONTAŽNIH ELEMENTOV</t>
  </si>
  <si>
    <r>
      <t>Izdelava, dobava in montaža prefabriciranIh vidnih AB elementov klopi brez naslonov (tip a)</t>
    </r>
    <r>
      <rPr>
        <sz val="12"/>
        <rFont val="Arial Nova Cond"/>
        <family val="2"/>
      </rPr>
      <t>; bel beton (bel agregat in bel cemnet) oz. globinsko barvan beton po navodilu arhitekta in po predhodno potrjenem vzorcu; zajet tudi vogalni</t>
    </r>
  </si>
  <si>
    <t>GRADBENO OBRTNIŠKA DELA</t>
  </si>
  <si>
    <t>HORTIKULTURA</t>
  </si>
  <si>
    <t>NAVODILA ZA OBRATOVANJE IN VZDRŽEVANJE OBJEKTA</t>
  </si>
  <si>
    <t>V predračunu ni zajet davek na dodano vrednost.</t>
  </si>
  <si>
    <t xml:space="preserve">Projektantski nadzor obsega: prisotnost na tedenskih koordinacijah ter prilagoditev dokumentacije vnaprej neznanim okoliščinam, kakršne so npr. izbor naravnega kamna, ki je po podrobnih določilih Načrta arhitekture dobavljiv v času izvajanja, prilagoditev dokumentacije značilnostim dejansko dobavljenega kamna, usklajevanje različnih gradiv, ki so po podrobnih določilih Načrta arhitekture dobavljiva v času izvajanja, prilagajanje Načrta arhitekture specifikam izbranega izvajalca in konkretnega izvajanja, izbor vzorcev gradiv, površinskih obdelav itd., ki so izdelani po zahtevah Načrta arhitekture ter dajanje navodil za ustrezne izvedbe, prilagajanje Načrta arhitekture detajlnim obdelavam in določilom po podrobnih določilih Načrta arhitekture, kakršna omogočajo kvalitetno izvedbo izbranega izvajalca itd. Podrobnejša opredelitev direktivnega projektantskega nadzora avtorja in arhitektov / projektantov je zajeta na straneh 5,6 tega popisa GOI del in v Mapi 1 Načrt arhitekture
</t>
  </si>
  <si>
    <t>URE</t>
  </si>
  <si>
    <t>VREDNOST 
URE</t>
  </si>
  <si>
    <t>a/</t>
  </si>
  <si>
    <t>b/</t>
  </si>
  <si>
    <t>c/</t>
  </si>
  <si>
    <t>d/</t>
  </si>
  <si>
    <t>f/</t>
  </si>
  <si>
    <t>g/</t>
  </si>
  <si>
    <t>št. proj. dok: 2020/21 PZI
info@ateljemarkomusic.si</t>
  </si>
  <si>
    <t>Pred pričetkom del je treba vse opise, mere, količine in obdelave kontrolirati po zadnje veljavnih načrtih, detajlih in opisih ter preveriti dejanske izmere na terenu!</t>
  </si>
  <si>
    <t>OSREDNJE POKOPALIŠČE ŽALE
CARDO CELOTNIH ŽAL</t>
  </si>
  <si>
    <t xml:space="preserve">REKONSTRUKCIJA TOMAČEVSKE C. IN
ZUNANJA UREDITEV OB OSREDNJI ALEJI  </t>
  </si>
  <si>
    <t>rekapitulacija</t>
  </si>
  <si>
    <t>skupaj</t>
  </si>
  <si>
    <t>Investitor</t>
  </si>
  <si>
    <t>MESTNA OBČINA LJUBLJANA
Mestni trg 1, 1000 Ljubljana</t>
  </si>
  <si>
    <t>Objekt</t>
  </si>
  <si>
    <r>
      <rPr>
        <b/>
        <sz val="9"/>
        <color indexed="8"/>
        <rFont val="Swis721 BT"/>
        <family val="2"/>
      </rPr>
      <t>OSREDNJE POKOPALIŠČE ŽALE</t>
    </r>
    <r>
      <rPr>
        <sz val="9"/>
        <color indexed="8"/>
        <rFont val="Swis721 BT"/>
        <family val="2"/>
      </rPr>
      <t xml:space="preserve">
Rekonstrukcija Tomačevske c. in zunanja ureditev ob osrednji aleji / rekonstrukciji Tomačevske c.</t>
    </r>
  </si>
  <si>
    <t>Vrsta projektne dokumentacije</t>
  </si>
  <si>
    <t>PROJEKT ZA IZVEDBO</t>
  </si>
  <si>
    <t>Za gradnjo</t>
  </si>
  <si>
    <t>NOVOGRADNJA</t>
  </si>
  <si>
    <t>Projektant</t>
  </si>
  <si>
    <t>RAZVOJNI CENTER PLANIRANJE D.O.O. CELJE</t>
  </si>
  <si>
    <t>Št. Načrta</t>
  </si>
  <si>
    <t>16/22</t>
  </si>
  <si>
    <t>Datum</t>
  </si>
  <si>
    <t>Junij 2022</t>
  </si>
  <si>
    <t>POPIS DEL IN OCENA VREDNOSTI MATERIALA IN STORITEV:</t>
  </si>
  <si>
    <t>PRIPRAVLJALNA IN ZEMELJSKA DELA</t>
  </si>
  <si>
    <t>OPOMBE:</t>
  </si>
  <si>
    <t>A. Gradbena mehanizacija se pred začetkom gradnje opere, da se odstranijo morebitni ostanki invazivnih vrst. Pri gradnji in urejanju terena je potrebno uporabljati le zemljino, ki preverjeno ne vsebuje ostankov (semen, delov stebel, korenik, listov) invazivnih avtohtonih in tujerodnih rastlin.</t>
  </si>
  <si>
    <r>
      <t xml:space="preserve">B. Pred začetkom gradbenih del je treba odgrniti in ustrezno shraniti živico (humozna površinska plast), iz območja korenin odstranjenih dreves. Za vsa zemeljska dela velja standard </t>
    </r>
    <r>
      <rPr>
        <b/>
        <sz val="8"/>
        <color indexed="30"/>
        <rFont val="Swis721 BT"/>
        <family val="2"/>
      </rPr>
      <t>DIN 18915/2013 Uporaba rastlin pri urejanje zelenih površin - Zemeljska dela.</t>
    </r>
  </si>
  <si>
    <r>
      <t xml:space="preserve">C. Živico se loči od mrtvice in se jo ustrezno hrani na začasni deponiji po standardu </t>
    </r>
    <r>
      <rPr>
        <b/>
        <sz val="8"/>
        <color indexed="30"/>
        <rFont val="Swis721 BT"/>
        <family val="2"/>
      </rPr>
      <t>DIN 18915:</t>
    </r>
    <r>
      <rPr>
        <b/>
        <sz val="8"/>
        <color indexed="8"/>
        <rFont val="Swis721 BT"/>
        <family val="2"/>
      </rPr>
      <t xml:space="preserve"> Odgrnjeno živico se ustrezno shrani, na kup (zasipnico maksimalne višine 100 cm) znotraj gradbenega zemljišča. Če je predvideno daljše shranjevanje (več kot 3 mesece), je zasipnico treba začasno ozeleniti, pri čemer morajo semena ustrezati standardu </t>
    </r>
    <r>
      <rPr>
        <b/>
        <sz val="8"/>
        <color indexed="30"/>
        <rFont val="Swis721 BT"/>
        <family val="2"/>
      </rPr>
      <t>DIN 18917/2013.</t>
    </r>
    <r>
      <rPr>
        <b/>
        <sz val="8"/>
        <rFont val="Swis721 BT"/>
        <family val="2"/>
      </rPr>
      <t xml:space="preserve"> Po zasipnici se ne sme voziti.</t>
    </r>
  </si>
  <si>
    <r>
      <t xml:space="preserve">D. PRIPRAVA ZEMLJINE
Pri pripravi strukturne zemljine je možno uporabiti material z izkopa, ki ga je treba v skladu z analizo ustrezno obogatiti. Pri tem je nujna odstranitev vseh gradbenih odpadkov in frakcij velikosti nad 50mm. Predvidoma bo potrebno dodati peščene in gruščne frakcije za izboljšanje prezračenosti substrata v skladu s predpisano
granulometrijsko krivuljo. Snovi za izboljšavo tal morajo ustrezati </t>
    </r>
    <r>
      <rPr>
        <b/>
        <sz val="8"/>
        <color indexed="30"/>
        <rFont val="Swis721 BT"/>
        <family val="2"/>
      </rPr>
      <t>SIST DIN 18915</t>
    </r>
    <r>
      <rPr>
        <b/>
        <sz val="8"/>
        <color indexed="8"/>
        <rFont val="Swis721 BT"/>
        <family val="2"/>
      </rPr>
      <t>. Sestavo poda izvajalec na podlagi analize zemljine z izkopa in potrdi strokovni nadzor - certificirani arborist ISA in odgovorni projektant krajinske arhitekture.</t>
    </r>
  </si>
  <si>
    <t>E. Živica se ne sme mešati s tujki (npr. porušenim materialom, deli podrtih dreves itd.). Obogateno živico se uporabi za rastni substrat za zatravitev in sajenje dreves</t>
  </si>
  <si>
    <t>F. Pred začetkom gradbenih del je obvezno varovanje obstoječih dreves na gradbišču, ki mora biti izvedeno v skladu s tehničnimi predpisi, tako da se za časa gradnje dreves ne poškoduje. Za zaščito dreves in zasaditev pri gradbenih posegih se upošteva DIN 18920. Varovanje obstoječih dreves se izvede z 2-metrsko visoko trdno ograjo, s stranskim odmikom od roba krošnje dreves 1,5 m oz. na pozicijah po načrtu odstranitev. Območja drevesnih korenin se ne smejo zalivati z odpadno vodo z gradbišča, le-ta na njih tudi ne sme zastajati!</t>
  </si>
  <si>
    <t>*Opomba:
Pripavljalna dela, zapisana v zeleno ležečem tekstu, so del popisa Načrta arhitekture. Gre predvsem za pripravo terena in nasutja rodovitne zemlje oz. rastnega sloja.</t>
  </si>
  <si>
    <t xml:space="preserve">oznaka </t>
  </si>
  <si>
    <t>postavka</t>
  </si>
  <si>
    <t>količina</t>
  </si>
  <si>
    <t>€/enoto</t>
  </si>
  <si>
    <t>skupaj €</t>
  </si>
  <si>
    <t>1.1.</t>
  </si>
  <si>
    <r>
      <t xml:space="preserve">Zakoličba drevorednih dreves
</t>
    </r>
    <r>
      <rPr>
        <i/>
        <sz val="8"/>
        <color indexed="57"/>
        <rFont val="Swis721 BT"/>
        <family val="2"/>
      </rPr>
      <t>(zakoličba po Načrtu arhitekture)</t>
    </r>
  </si>
  <si>
    <t>1.2.</t>
  </si>
  <si>
    <r>
      <rPr>
        <b/>
        <sz val="8"/>
        <color indexed="8"/>
        <rFont val="Swis721 BT"/>
        <family val="2"/>
      </rPr>
      <t>Priprava površine za setev trate</t>
    </r>
    <r>
      <rPr>
        <sz val="8"/>
        <color indexed="8"/>
        <rFont val="Swis721 BT"/>
        <family val="2"/>
      </rPr>
      <t xml:space="preserve">
</t>
    </r>
    <r>
      <rPr>
        <i/>
        <sz val="8"/>
        <color indexed="57"/>
        <rFont val="Swis721 BT"/>
        <family val="2"/>
      </rPr>
      <t>Pred setvijo trate se zagotovi fino splanirana površina rastnega sloja, ki mora biti globoka najmanj 20 cm in mora biti pred setvijo prerahljana, pograbljena in dobro uvaljana. Za rastni sloj trat se uporabi predhodno odgrnjena živica z območja obravnave, pri čemer se preveri njene fizikalne in kemijske lastnosti - zagotoviti je potrebno optimalno kislost (pH od 6,0 do 6,5). V primeru, da je pH živice kisel (nižji pH), s</t>
    </r>
    <r>
      <rPr>
        <i/>
        <sz val="8"/>
        <color indexed="57"/>
        <rFont val="Swis721 BT"/>
        <family val="2"/>
      </rPr>
      <t>e jo poapni z ustreznim sredstvom. Zemlja mora biti razpleveljena. Pri pripravi zemlje za trato ni dovoljena uporaba fitofarmacevtskih sredstev. V prim</t>
    </r>
    <r>
      <rPr>
        <i/>
        <sz val="8"/>
        <color indexed="57"/>
        <rFont val="Swis721 BT"/>
        <family val="2"/>
      </rPr>
      <t>eru premajhne količine obstoječe živice se doda tudi nova (dodatna) živica, ki se jo z obstoječo dobro premeša (opredeljeno v popisu arhitekture).</t>
    </r>
    <r>
      <rPr>
        <i/>
        <sz val="8"/>
        <color indexed="55"/>
        <rFont val="Swis721 BT"/>
        <family val="2"/>
      </rPr>
      <t xml:space="preserve"> </t>
    </r>
    <r>
      <rPr>
        <sz val="8"/>
        <color indexed="8"/>
        <rFont val="Swis721 BT"/>
        <family val="2"/>
      </rPr>
      <t>Neposredno pred setvijo trate je potrebno ponovno preveriti nivo rastnega sloja glede na kote parapetnih zidov, robnikov in utrjenih tlakovanih ali peščenih površin in ga po potrebi prilagoditi tako, da razlike v nivojih niso večje od 2 cm. Seje se s travno mešanico, opisano v nadaljevanju popisa KA.</t>
    </r>
  </si>
  <si>
    <t>1.3.</t>
  </si>
  <si>
    <r>
      <rPr>
        <b/>
        <sz val="8"/>
        <color indexed="8"/>
        <rFont val="Swis721 BT"/>
        <family val="2"/>
      </rPr>
      <t>Priprava površine za sajenje grmovnic, trajnic in plezalk (korita, dvignjene grede)</t>
    </r>
    <r>
      <rPr>
        <sz val="8"/>
        <color indexed="8"/>
        <rFont val="Swis721 BT"/>
        <family val="2"/>
      </rPr>
      <t xml:space="preserve">
</t>
    </r>
    <r>
      <rPr>
        <i/>
        <sz val="8"/>
        <color indexed="57"/>
        <rFont val="Swis721 BT"/>
        <family val="2"/>
      </rPr>
      <t xml:space="preserve">Pred saditvijo grmovnic se v korita in dvignjene grede nasuje rastni substrat v debelini minimalno 60 cm oziroma 2/3 višine korita / gred. Zemlja mora biti razpleveljena. Pod rastnim substratom se izvede drenažni sloj debeline približno 1/3 višine grede ali korita. Drenažni sloj in rastni substrat se ločita z vodoprepustno kopreno, ki preprečuje izpiranje rodovitne prsti v drenažni sloj in v odtoke (opredeljeno v popisu arhitekture). </t>
    </r>
    <r>
      <rPr>
        <sz val="8"/>
        <rFont val="Swis721 BT"/>
        <family val="2"/>
      </rPr>
      <t xml:space="preserve">Izvedba zajema komplet izkop rastnega sloja neposredno pred saditvijo v premeru 1.5x koreninske grude. Neposredno pred saditvijo je potrebno ponovno preveriti nivo rastnega sloja glede na kote parapetnih zidov oz. korit in ga po potrebi prilagoditi tako, da razlike v nivojih niso večje od 2 cm (razen kjer je posebej v grafiki označena znižana niveleta rastnega sloja). </t>
    </r>
    <r>
      <rPr>
        <sz val="8"/>
        <color indexed="8"/>
        <rFont val="Swis721 BT"/>
        <family val="2"/>
      </rPr>
      <t xml:space="preserve">
</t>
    </r>
    <r>
      <rPr>
        <b/>
        <sz val="8"/>
        <color indexed="8"/>
        <rFont val="Swis721 BT"/>
        <family val="2"/>
      </rPr>
      <t>Vključuje tudi sanacijska dela na obstoječih zasaditvah Širitve Novih Žal in koritih ob PST. Sanacija vključuje odstranitev odmrle ali  slabe rastline ter njeno nadomestitev z novo rastlino (predvideno v tem popisu pod postavko 2.2 Izbor sadik: H - sanacijska dela)</t>
    </r>
  </si>
  <si>
    <t>1.4.</t>
  </si>
  <si>
    <r>
      <rPr>
        <b/>
        <sz val="8"/>
        <color indexed="8"/>
        <rFont val="Swis721 BT"/>
        <family val="2"/>
      </rPr>
      <t xml:space="preserve">Priprava površine za saditev dreves
</t>
    </r>
    <r>
      <rPr>
        <i/>
        <sz val="8"/>
        <color indexed="57"/>
        <rFont val="Swis721 BT"/>
        <family val="2"/>
      </rPr>
      <t>Pred saditvijo dreves se zagotovi sadilna jama velikosti 150 x 150 x 150 cm, napolnjena z rastnim substratom (določeno v popisu arhitekture).</t>
    </r>
    <r>
      <rPr>
        <sz val="8"/>
        <color indexed="55"/>
        <rFont val="Swis721 BT"/>
        <family val="2"/>
      </rPr>
      <t xml:space="preserve"> </t>
    </r>
    <r>
      <rPr>
        <sz val="8"/>
        <color indexed="8"/>
        <rFont val="Swis721 BT"/>
        <family val="2"/>
      </rPr>
      <t xml:space="preserve">Izvedba zajema komplet izkop rastnega substrata neposredno pred saditvijo v premeru 1.5x koreninske grude. Razporeditev dreves po zasaditvenem načrtu.
</t>
    </r>
  </si>
  <si>
    <t>skupaj:</t>
  </si>
  <si>
    <t>PRIPRAVA SADILNEGA IN SETVENEGA MATERIALA</t>
  </si>
  <si>
    <t>2.1.</t>
  </si>
  <si>
    <t>NABAVA IN DOVOZ RASTLINSKEGA MATERIALA</t>
  </si>
  <si>
    <t>Pogoji za izbor sadik:</t>
  </si>
  <si>
    <t>C</t>
  </si>
  <si>
    <t>D</t>
  </si>
  <si>
    <t>2.2.</t>
  </si>
  <si>
    <t>IZBOR SADIK</t>
  </si>
  <si>
    <t>pl</t>
  </si>
  <si>
    <t>plezalka</t>
  </si>
  <si>
    <t>p</t>
  </si>
  <si>
    <t>pokrovna trajnica (velikost sadike)</t>
  </si>
  <si>
    <t>mg</t>
  </si>
  <si>
    <t>manjša grmovnica</t>
  </si>
  <si>
    <t>vg</t>
  </si>
  <si>
    <t>večja grmovnica</t>
  </si>
  <si>
    <t>d</t>
  </si>
  <si>
    <t>drevo</t>
  </si>
  <si>
    <t>- variantna izbira rastline</t>
  </si>
  <si>
    <t>2.3.</t>
  </si>
  <si>
    <t>SADIKE PO SEGMENTIH</t>
  </si>
  <si>
    <r>
      <t xml:space="preserve">Ozelenitev kaskad - SEGMENT 1 </t>
    </r>
    <r>
      <rPr>
        <b/>
        <sz val="8"/>
        <color indexed="57"/>
        <rFont val="Swis721 BT"/>
        <family val="2"/>
      </rPr>
      <t>(list 3.2)</t>
    </r>
  </si>
  <si>
    <r>
      <t xml:space="preserve">Berberis thunbergii 'Aurea Nana'  (20-25)
</t>
    </r>
    <r>
      <rPr>
        <sz val="8"/>
        <color indexed="55"/>
        <rFont val="Swis721 BT"/>
        <family val="2"/>
      </rPr>
      <t>- Berberis thunbergii 'Golden Nuget' (20-40)
- Nandina domestika 'Lemon-Lime' (20-40)</t>
    </r>
  </si>
  <si>
    <t>Chamaecyparis lawsoniana 'Alumii' (175-200)</t>
  </si>
  <si>
    <r>
      <t xml:space="preserve">Cotoneaster dammeri 'Coral Beauty' (40-60)
</t>
    </r>
    <r>
      <rPr>
        <sz val="8"/>
        <color indexed="55"/>
        <rFont val="Swis721 BT"/>
        <family val="2"/>
      </rPr>
      <t>- Lonicera pileata (40-60)</t>
    </r>
  </si>
  <si>
    <t>Forsythia x intermedia (60-100)</t>
  </si>
  <si>
    <r>
      <t xml:space="preserve">Juniperus x media 'Pfitzeriana' (30-40)
</t>
    </r>
    <r>
      <rPr>
        <sz val="8"/>
        <color indexed="55"/>
        <rFont val="Swis721 BT"/>
        <family val="2"/>
      </rPr>
      <t>- Symphoricarpos x chenaultii 'Hancock' (40-60)
- Potentila fruticosa (40-60)</t>
    </r>
  </si>
  <si>
    <t>Lysimachia nummularia 'Aurea'</t>
  </si>
  <si>
    <r>
      <t xml:space="preserve">Prunus pumila var. Depressa (20-30)
</t>
    </r>
    <r>
      <rPr>
        <sz val="8"/>
        <color indexed="55"/>
        <rFont val="Swis721 BT"/>
        <family val="2"/>
      </rPr>
      <t>- Berberis thunbergii 'Bagatelle'</t>
    </r>
    <r>
      <rPr>
        <sz val="8"/>
        <color indexed="23"/>
        <rFont val="Swis721 BT"/>
        <family val="2"/>
      </rPr>
      <t xml:space="preserve"> (25-30)</t>
    </r>
  </si>
  <si>
    <r>
      <t xml:space="preserve">Tamarix ramosissima 'Pink Cascade' (40-60)
</t>
    </r>
    <r>
      <rPr>
        <sz val="8"/>
        <color indexed="55"/>
        <rFont val="Swis721 BT"/>
        <family val="2"/>
      </rPr>
      <t>- Lespedeza thumbergii (60-100)
- Buddleja alternifolia (60-100)</t>
    </r>
  </si>
  <si>
    <r>
      <t xml:space="preserve">Ozelenitev kaskad - SEGMENT 2 </t>
    </r>
    <r>
      <rPr>
        <b/>
        <sz val="8"/>
        <color indexed="57"/>
        <rFont val="Swis721 BT"/>
        <family val="2"/>
      </rPr>
      <t>(list 3.3)</t>
    </r>
  </si>
  <si>
    <t>Amelanchier laevis 'Ballerina' (150-175)</t>
  </si>
  <si>
    <t>Cotinus coggygria 'Royal Purple' (100-125)</t>
  </si>
  <si>
    <t>Forsythia intermedia (60-100)</t>
  </si>
  <si>
    <t>Hamamelis x intermedia 'Westerstede' (100-125)</t>
  </si>
  <si>
    <r>
      <t xml:space="preserve">Hedera helix (30-40)
</t>
    </r>
    <r>
      <rPr>
        <sz val="8"/>
        <color indexed="55"/>
        <rFont val="Swis721 BT"/>
        <family val="2"/>
      </rPr>
      <t>- Vinca minor (3-4)
- Pachysandra terminalis 'Green Carpet (5-7)</t>
    </r>
  </si>
  <si>
    <r>
      <t xml:space="preserve">Juniperus x media 'Pfitzeriana' (30-40)
</t>
    </r>
    <r>
      <rPr>
        <sz val="8"/>
        <color indexed="55"/>
        <rFont val="Swis721 BT"/>
        <family val="2"/>
      </rPr>
      <t>- Symphoricarpos x chenaultii 'Hancock' (40-60)</t>
    </r>
  </si>
  <si>
    <t>Kerria japonica (40-60)</t>
  </si>
  <si>
    <t xml:space="preserve">Lysimachia nummularia 'Aurea'  </t>
  </si>
  <si>
    <t>Parthenocissus quinquefolia (60-100)</t>
  </si>
  <si>
    <r>
      <t xml:space="preserve">Prunus laurocerasus 'Otto Luyken' (40-60)
</t>
    </r>
    <r>
      <rPr>
        <sz val="8"/>
        <color indexed="55"/>
        <rFont val="Swis721 BT"/>
        <family val="2"/>
      </rPr>
      <t>- Symphoricarpos x chenaultii 'Hancock' (40-60)</t>
    </r>
  </si>
  <si>
    <r>
      <t xml:space="preserve">Prunus pumila var. Depressa (20-30)
</t>
    </r>
    <r>
      <rPr>
        <sz val="8"/>
        <color indexed="55"/>
        <rFont val="Swis721 BT"/>
        <family val="2"/>
      </rPr>
      <t>- Berberis thunbergii 'Bagatelle' (25-30)</t>
    </r>
  </si>
  <si>
    <t>Spiraea japonica 'Neon Flash' (40-60)</t>
  </si>
  <si>
    <t>Symphoricarpos chenaultii 'Hancock' (40-60)</t>
  </si>
  <si>
    <r>
      <t>Ozelenitev kaskad - SEGMENT 3</t>
    </r>
    <r>
      <rPr>
        <b/>
        <sz val="8"/>
        <color indexed="57"/>
        <rFont val="Swis721 BT"/>
        <family val="2"/>
      </rPr>
      <t xml:space="preserve"> (list 3.4)</t>
    </r>
  </si>
  <si>
    <t>Cotinus coggygria 'Royal Purple'</t>
  </si>
  <si>
    <t>Forsythia x intermedia 'Courtasol' (25-30)</t>
  </si>
  <si>
    <t>Ginkgo biloba 'Princeton Sentry' (125-150)</t>
  </si>
  <si>
    <t>Lonicera pileata (40-60)</t>
  </si>
  <si>
    <t>Spiraea japonica 'Anthony Waterer' (40-60)</t>
  </si>
  <si>
    <t>Spiraea vanhouteii (40-60)</t>
  </si>
  <si>
    <r>
      <t>Ozelenitev kaskad - SEGMENT 4</t>
    </r>
    <r>
      <rPr>
        <b/>
        <sz val="8"/>
        <color indexed="57"/>
        <rFont val="Swis721 BT"/>
        <family val="2"/>
      </rPr>
      <t xml:space="preserve"> (list 3.5)</t>
    </r>
  </si>
  <si>
    <r>
      <t xml:space="preserve">Berberis thunbergii 'Atropurpurea Nana'  (20-25)
</t>
    </r>
    <r>
      <rPr>
        <sz val="8"/>
        <color indexed="55"/>
        <rFont val="Swis721 BT"/>
        <family val="2"/>
      </rPr>
      <t>- Berberis thunbergii 'Neon' (20-40)
- Nandina domestika 'Gulf Stream' (20-40)</t>
    </r>
  </si>
  <si>
    <r>
      <t xml:space="preserve">Nandina Domestica 'Gulf Stream' (20-40)
</t>
    </r>
    <r>
      <rPr>
        <sz val="8"/>
        <color indexed="55"/>
        <rFont val="Swis721 BT"/>
        <family val="2"/>
      </rPr>
      <t>- Berberis thunbergii 'Neon' (25-30)</t>
    </r>
  </si>
  <si>
    <r>
      <t xml:space="preserve">Pachysandra terminalis 'Green Carpet' (5-7)
</t>
    </r>
    <r>
      <rPr>
        <sz val="8"/>
        <color indexed="55"/>
        <rFont val="Swis721 BT"/>
        <family val="2"/>
      </rPr>
      <t>- Hypericum calycinum (10-15)</t>
    </r>
  </si>
  <si>
    <t>Rosa rugosa (50-80)</t>
  </si>
  <si>
    <t>E</t>
  </si>
  <si>
    <r>
      <t xml:space="preserve">Ozelenitev kaskad - SEGMENT 5 </t>
    </r>
    <r>
      <rPr>
        <b/>
        <sz val="8"/>
        <color indexed="57"/>
        <rFont val="Swis721 BT"/>
        <family val="2"/>
      </rPr>
      <t>(list 3.6)</t>
    </r>
  </si>
  <si>
    <t>mg/p</t>
  </si>
  <si>
    <t>Cotoneaster dammeri 'Major' (5-10)</t>
  </si>
  <si>
    <r>
      <t xml:space="preserve">Lonicera pileata (40-60)
</t>
    </r>
    <r>
      <rPr>
        <sz val="8"/>
        <color indexed="55"/>
        <rFont val="Swis721 BT"/>
        <family val="2"/>
      </rPr>
      <t>- Potentilla fruticosa (40-60)</t>
    </r>
  </si>
  <si>
    <r>
      <t xml:space="preserve">Symphoricarpos chenaultii 'Hancock' (40-60)
</t>
    </r>
    <r>
      <rPr>
        <sz val="8"/>
        <color indexed="55"/>
        <rFont val="Swis721 BT"/>
        <family val="2"/>
      </rPr>
      <t>- Lonicera pileata (40-60)</t>
    </r>
  </si>
  <si>
    <t>F</t>
  </si>
  <si>
    <r>
      <t xml:space="preserve">Ozelenitev kaskad - SEGMENT 6 </t>
    </r>
    <r>
      <rPr>
        <b/>
        <sz val="8"/>
        <color indexed="57"/>
        <rFont val="Swis721 BT"/>
        <family val="2"/>
      </rPr>
      <t>(list 3.7)</t>
    </r>
  </si>
  <si>
    <r>
      <t xml:space="preserve">Lespedeza thumbergii (60-100)
</t>
    </r>
    <r>
      <rPr>
        <sz val="8"/>
        <color indexed="55"/>
        <rFont val="Swis721 BT"/>
        <family val="2"/>
      </rPr>
      <t>- Buddleja alternifolia (60-100)</t>
    </r>
  </si>
  <si>
    <t>Prunus laurocerasus 'Otto Luyken' (40-50)</t>
  </si>
  <si>
    <t>G</t>
  </si>
  <si>
    <r>
      <t>Vhodni del</t>
    </r>
    <r>
      <rPr>
        <b/>
        <sz val="8"/>
        <color indexed="57"/>
        <rFont val="Swis721 BT"/>
        <family val="2"/>
      </rPr>
      <t xml:space="preserve"> (list 3.1)</t>
    </r>
  </si>
  <si>
    <t>Carpinus betulus 'Frans Fontaine' (250-300, 4xP)</t>
  </si>
  <si>
    <t>Ligustrum vulgare (60-100)</t>
  </si>
  <si>
    <t>H</t>
  </si>
  <si>
    <r>
      <t>Severni park</t>
    </r>
    <r>
      <rPr>
        <b/>
        <sz val="8"/>
        <color indexed="57"/>
        <rFont val="Swis721 BT"/>
        <family val="2"/>
      </rPr>
      <t xml:space="preserve"> (list 3.8)</t>
    </r>
  </si>
  <si>
    <t>Berberis julianae (40-50)</t>
  </si>
  <si>
    <t>Tilia platyphyllos (premer debla: 16-18)</t>
  </si>
  <si>
    <t>Sanacijska dela</t>
  </si>
  <si>
    <t>Chamaecyparis lawsoniana 'Alumii' (20 kom)</t>
  </si>
  <si>
    <t>Hedera helix</t>
  </si>
  <si>
    <t xml:space="preserve">Lonicera pileata </t>
  </si>
  <si>
    <t>I</t>
  </si>
  <si>
    <r>
      <t>Travnata površina</t>
    </r>
    <r>
      <rPr>
        <b/>
        <sz val="8"/>
        <color indexed="57"/>
        <rFont val="Swis721 BT"/>
        <family val="2"/>
      </rPr>
      <t xml:space="preserve"> (list 2)</t>
    </r>
  </si>
  <si>
    <t>a.</t>
  </si>
  <si>
    <t>Severni park in aleja</t>
  </si>
  <si>
    <t>Severni park (površina v m2)</t>
  </si>
  <si>
    <t>Aleja med kaskadami (površina v m2)</t>
  </si>
  <si>
    <t>Skupaj:</t>
  </si>
  <si>
    <t>kg:</t>
  </si>
  <si>
    <t>2.4</t>
  </si>
  <si>
    <t>OSTALI MATERIAL</t>
  </si>
  <si>
    <t>2.4.1.</t>
  </si>
  <si>
    <r>
      <rPr>
        <b/>
        <sz val="8"/>
        <rFont val="Swis721 BT"/>
        <family val="2"/>
      </rPr>
      <t>Založno gnojilo</t>
    </r>
    <r>
      <rPr>
        <sz val="8"/>
        <rFont val="Swis721 BT"/>
        <family val="2"/>
      </rPr>
      <t xml:space="preserve">
30 g gnojila na sadiko oz. skladno z navodili proizvajalca</t>
    </r>
  </si>
  <si>
    <t>število sadik</t>
  </si>
  <si>
    <t>2.4.2.</t>
  </si>
  <si>
    <r>
      <rPr>
        <b/>
        <sz val="8"/>
        <color indexed="8"/>
        <rFont val="Swis721 BT"/>
        <family val="2"/>
      </rPr>
      <t>Količki za stabilizacijo drevja</t>
    </r>
    <r>
      <rPr>
        <sz val="8"/>
        <color indexed="8"/>
        <rFont val="Swis721 BT"/>
        <family val="2"/>
      </rPr>
      <t xml:space="preserve">
dimenzije Ø5, višine 3 m, po 3 na vsako drevo, zabiti v globino 50 cm zunaj dosega korenin in koreninske grude, najmanj 25 cm in največ 10 pod krošnjo drevesa, stabilizirajo se vsa drevesa</t>
    </r>
  </si>
  <si>
    <t>št. količkov</t>
  </si>
  <si>
    <t>2.4.3.</t>
  </si>
  <si>
    <t>število dreves</t>
  </si>
  <si>
    <t>kolut</t>
  </si>
  <si>
    <t>2.4.4.</t>
  </si>
  <si>
    <r>
      <rPr>
        <b/>
        <sz val="8"/>
        <color indexed="8"/>
        <rFont val="Swis721 BT"/>
        <family val="2"/>
      </rPr>
      <t xml:space="preserve">Koreninska zaščita proti glodalcem </t>
    </r>
    <r>
      <rPr>
        <sz val="8"/>
        <color indexed="8"/>
        <rFont val="Swis721 BT"/>
        <family val="2"/>
      </rPr>
      <t xml:space="preserve">
Koreninski splet posameznih dreves se zaščiti z eno koreninsko zaščitno mrežo, zaščitijo se samo drevoredna drevesa</t>
    </r>
  </si>
  <si>
    <t>2.4.5.</t>
  </si>
  <si>
    <t>m</t>
  </si>
  <si>
    <t>2.4.6.</t>
  </si>
  <si>
    <t>povrsina kaskade m2</t>
  </si>
  <si>
    <t>površina ozelenjene brežine m2</t>
  </si>
  <si>
    <t xml:space="preserve"> SADILNA IN SETVENA DELA</t>
  </si>
  <si>
    <t>A. Izvajalec sadilnih in setvenih del je odgovoren za 2-letno investicijsko vzdrževanje oziroma vzdrževanje do vraščenosti rastlin.</t>
  </si>
  <si>
    <t>B. Sadike morajo ustrezati standardu Evropskemu tehničnemu in kakovostnemu standardu za drevesnice (ENA).</t>
  </si>
  <si>
    <t>C. RAVNANJE S SADIKAMI - ZAŠČITA 1: Rastline je potrebno posaditi takoj po dobavi. Če to ni mogoče, se jih lahko uskladišči za največ 48 ur. V tem času je treba rastline z enostavnimi ukrepi, kot je to na primer z zalivanjem in s pokrivanjem, zaščititi tako, da ne bo prišlo do poškodb zaradi izsušitve, zmrzali ali pregrevanja.</t>
  </si>
  <si>
    <t>D. RAVNANJE S SADIKAMI - ZAŠČITA 2: ko so rastline na gradbišču je treba preprečiti, da bi se poškodovale pri prevozu in premikanju, skladiščenju, vkopavanju v zasip in sajenju. Prav tako jih je treba zaščititi pred izsušitvijo, pregretjem in zmrzaljo.</t>
  </si>
  <si>
    <t>E. RAVNANJE S SADIKAMI - ZAŠČITA - ZASIP: glede na obseg zasaditve se predvidi čas oz. trajanje sadilnih del. Rastline se prestavijo v predhodno izkopane jarke ali se na območju vrtnarije izdelajo nadtalni zasipi! Pred zasipavanjem se koreninske grude OBVEZNO! navlažijo. Korenine ali koreninske grude se z vseh strani prekrijejo z nasipom iz rahle zemlje, ki jo nato potlačimo in utrdimo, ter izdatno zalijemo. Sadike v loncih ustrezno zalijemo (5 litrov na lonec!)</t>
  </si>
  <si>
    <t>F. Sadike se nabavijo po pogojih PZR in po terminskem planu. Če predpisanih sadik ni na voljo ali je velika količina sadik v slabšem stanju, mora izvajalec o spremembi obvestiti projektanta. Dogovori se za spremembo variantne sadike, ki je pripisana v popisu in tlorisnih zasnovah zasaditve.</t>
  </si>
  <si>
    <r>
      <rPr>
        <b/>
        <sz val="9"/>
        <color indexed="8"/>
        <rFont val="Swis721 BT"/>
        <family val="2"/>
      </rPr>
      <t>G. V primeru nejasnosti veljajo navodila, kot jih določajo DIN:</t>
    </r>
    <r>
      <rPr>
        <sz val="8"/>
        <color indexed="8"/>
        <rFont val="Swis721 BT"/>
        <family val="2"/>
      </rPr>
      <t xml:space="preserve">
</t>
    </r>
    <r>
      <rPr>
        <b/>
        <sz val="8"/>
        <color indexed="30"/>
        <rFont val="Swis721 BT"/>
        <family val="2"/>
      </rPr>
      <t>– SIST DIN 18915/2019</t>
    </r>
    <r>
      <rPr>
        <sz val="8"/>
        <color indexed="8"/>
        <rFont val="Swis721 BT"/>
        <family val="2"/>
      </rPr>
      <t xml:space="preserve"> Uporaba rastlin pri urejanje zelenih površin - Zemeljska dela (Vegetationstechnik im Landschaftsbau – Bodenarbeiten)
</t>
    </r>
    <r>
      <rPr>
        <b/>
        <sz val="8"/>
        <color indexed="30"/>
        <rFont val="Swis721 BT"/>
        <family val="2"/>
      </rPr>
      <t>– SIST DIN 18916/2019</t>
    </r>
    <r>
      <rPr>
        <sz val="8"/>
        <color indexed="8"/>
        <rFont val="Swis721 BT"/>
        <family val="2"/>
      </rPr>
      <t xml:space="preserve"> Uporaba rastlin pri urejanje zelenih površin – Rastline in saditvena dela (Vegetationstechnik im Landschaftsbau - Pflanzen und Pflanzarbeiten)
</t>
    </r>
    <r>
      <rPr>
        <b/>
        <sz val="8"/>
        <color indexed="30"/>
        <rFont val="Swis721 BT"/>
        <family val="2"/>
      </rPr>
      <t>– SIST DIN 18917/2019</t>
    </r>
    <r>
      <rPr>
        <sz val="8"/>
        <color indexed="8"/>
        <rFont val="Swis721 BT"/>
        <family val="2"/>
      </rPr>
      <t xml:space="preserve"> Uporaba rastlin pri urejanje zelenih površin – Trate in setvena dela (Vegetationstechnik im Landschaftsbau, Rasen und Saatarbeiten)
</t>
    </r>
    <r>
      <rPr>
        <b/>
        <sz val="8"/>
        <color indexed="30"/>
        <rFont val="Swis721 BT"/>
        <family val="2"/>
      </rPr>
      <t>– SIST DIN 18918</t>
    </r>
    <r>
      <rPr>
        <sz val="8"/>
        <color indexed="8"/>
        <rFont val="Swis721 BT"/>
        <family val="2"/>
      </rPr>
      <t xml:space="preserve"> – Vegetacijska tehnika v krajinski gradnji (Vegetationstechnik im Landschaftsbau - Ingenieurbiologische Sicherungsbauweisen- Sicherungen durch Ansaaten, Bepflanzungen, Bauweisen mit lebenden und nicht lebenden Stoffen und Bauteilen, kombinierte Bauweisen)
</t>
    </r>
    <r>
      <rPr>
        <b/>
        <sz val="8"/>
        <color indexed="30"/>
        <rFont val="Swis721 BT"/>
        <family val="2"/>
      </rPr>
      <t>– SIST DIN 18919/2019</t>
    </r>
    <r>
      <rPr>
        <sz val="8"/>
        <color indexed="8"/>
        <rFont val="Swis721 BT"/>
        <family val="2"/>
      </rPr>
      <t xml:space="preserve"> – Uporaba rastlin pri urejanje zelenih površin – Začetno in redno vzdrževanje zelenih površin - Entwicklungs und Unterhaltungspflege von Grünflächen (povzetek načel dobre prakse pri ureditvi in oskrbi zelenih površin)
</t>
    </r>
    <r>
      <rPr>
        <b/>
        <sz val="8"/>
        <color indexed="30"/>
        <rFont val="Swis721 BT"/>
        <family val="2"/>
      </rPr>
      <t>– SIST DIN SIST 18920</t>
    </r>
    <r>
      <rPr>
        <sz val="8"/>
        <color indexed="8"/>
        <rFont val="Swis721 BT"/>
        <family val="2"/>
      </rPr>
      <t xml:space="preserve"> – Zaščita dreves med gradnjo</t>
    </r>
  </si>
  <si>
    <t>H. Na terenu je izvajalec gradbenih del dolžan sanirati površino in vzpostaviti prvotno stanje. Sanirajo se površine, kjer se je odvijal promet ali skladiščil gradbeni material. Površine, potlačene od delovnih strojev in težkih kamionov, se podrahljajo do globine 40 cm; če je zemlja onesnažena z gradbenim materialom: cementom, kemikalijami ali naftnimi derivati, se odstrani do globine do koder je kontaminirana. Rahljanje zbitih tal v območju drevesnih korenin naj se izvaja z napravo za globinsko rahljanje tal, ki v tla pod pritiskom vbrizgava zrak. Rahljanje v območju drevesnih korenin s stroji, ki posegajo v tla oziroma s frezami, ni dovoljeno.
I. Navožena zemlja ne sme vsebovati semena plevelov ali delov korenin koreninskih plevelov: kostreba, srakonja, pesjak. Upoštevati je treba naravno posedanje in pri nasipih in zasipih sadilnih jam. Pričakovane posedke se upošteva pri dobavi zemlje.</t>
  </si>
  <si>
    <t>3.1</t>
  </si>
  <si>
    <t>DELA IN STORITVE</t>
  </si>
  <si>
    <t>SETVENA DELA</t>
  </si>
  <si>
    <t>3.1.</t>
  </si>
  <si>
    <r>
      <rPr>
        <b/>
        <sz val="8"/>
        <color indexed="8"/>
        <rFont val="Swis721 BT"/>
        <family val="2"/>
      </rPr>
      <t>Setvena dela za trato</t>
    </r>
    <r>
      <rPr>
        <sz val="8"/>
        <color indexed="8"/>
        <rFont val="Swis721 BT"/>
        <family val="2"/>
      </rPr>
      <t xml:space="preserve">
</t>
    </r>
    <r>
      <rPr>
        <sz val="8"/>
        <rFont val="Swis721 BT"/>
        <family val="2"/>
      </rPr>
      <t>Izvedba setvenih del, komplet z enakomernim raztrosom, plitkim zagrebljanjem, vendar ne globlje kot 1 cm, ter uvaljanjem in zalivanjem.</t>
    </r>
    <r>
      <rPr>
        <i/>
        <sz val="8"/>
        <color indexed="55"/>
        <rFont val="Swis721 BT"/>
        <family val="2"/>
      </rPr>
      <t xml:space="preserve">
</t>
    </r>
  </si>
  <si>
    <t>SADILNA DELA</t>
  </si>
  <si>
    <t>3.2.</t>
  </si>
  <si>
    <r>
      <rPr>
        <b/>
        <sz val="8"/>
        <color indexed="8"/>
        <rFont val="Swis721 BT"/>
        <family val="2"/>
      </rPr>
      <t>Sadilna dela za sajenje grmovnic, trajnic in plezalk v korita in dvignjene grede</t>
    </r>
    <r>
      <rPr>
        <sz val="8"/>
        <color indexed="8"/>
        <rFont val="Swis721 BT"/>
        <family val="2"/>
      </rPr>
      <t xml:space="preserve">
</t>
    </r>
    <r>
      <rPr>
        <sz val="8"/>
        <rFont val="Swis721 BT"/>
        <family val="2"/>
      </rPr>
      <t>Izvedba zajema komplet pognojitev (predhodno izkopan rastni substrat se premeša z gnojilom), vstavitev sadik v sadilne jame vključno s koreninsko balo, zasipanje jam,  zalivanje, planiranje po končanih delih, izvedba zaključnega sloja protiplevelne koprene, odvoz odvečnega materiala in ostala pomožna dela. Razporeditev grmovnic po zasaditvenem načrtu.</t>
    </r>
    <r>
      <rPr>
        <i/>
        <sz val="8"/>
        <color indexed="55"/>
        <rFont val="Swis721 BT"/>
        <family val="2"/>
      </rPr>
      <t xml:space="preserve">
</t>
    </r>
  </si>
  <si>
    <t>3.3.</t>
  </si>
  <si>
    <r>
      <rPr>
        <b/>
        <sz val="8"/>
        <color indexed="8"/>
        <rFont val="Swis721 BT"/>
        <family val="2"/>
      </rPr>
      <t xml:space="preserve">Sadilna dela za saditev dreves
</t>
    </r>
    <r>
      <rPr>
        <sz val="8"/>
        <color indexed="8"/>
        <rFont val="Swis721 BT"/>
        <family val="2"/>
      </rPr>
      <t>Izvedba zajema komplet vstavitev koreninske zaščite, pognojitev (predhodno izkopan rastni substrat se premeša z gnojilom), vstavitev drevesa vključno s koreninsko balo v izkopano sadilno jamo (glej postavko 1.4), fiksiranje dreves z lesenimi impregniranimi koli (po tri povezane kole višine 3 m na drevo), zasipanje jam, zalivanje, planiranje po končanih delih, odvoz odvečnega materiala in ostala pomožna dela. Razporeditev dreves po zasaditvenem načrtu.</t>
    </r>
  </si>
  <si>
    <t>ZAKLJUČNA DELA</t>
  </si>
  <si>
    <t>3.2.1.</t>
  </si>
  <si>
    <r>
      <rPr>
        <b/>
        <sz val="8"/>
        <color indexed="8"/>
        <rFont val="Swis721 BT"/>
        <family val="2"/>
      </rPr>
      <t>Pospravljanje površin</t>
    </r>
    <r>
      <rPr>
        <sz val="8"/>
        <color indexed="8"/>
        <rFont val="Swis721 BT"/>
        <family val="2"/>
      </rPr>
      <t xml:space="preserve"> 
nakladanje in prevoz na obravnavanem območju, vsega odvečnega in nevgrajenega materiala od zemeljskih in zasaditvenih del (material od izkopov sadilnih jam, odvečni nevgrajen material in drugo), kompletno s kipanjem in razstiranjem na mestu deponije.</t>
    </r>
  </si>
  <si>
    <t>ura</t>
  </si>
  <si>
    <t>3.2.2.</t>
  </si>
  <si>
    <r>
      <rPr>
        <b/>
        <sz val="8"/>
        <color indexed="8"/>
        <rFont val="Swis721 BT"/>
        <family val="2"/>
      </rPr>
      <t>Zalivanje po sajenju oz. saditvi</t>
    </r>
    <r>
      <rPr>
        <sz val="8"/>
        <color indexed="8"/>
        <rFont val="Swis721 BT"/>
        <family val="2"/>
      </rPr>
      <t xml:space="preserve"> </t>
    </r>
    <r>
      <rPr>
        <b/>
        <sz val="8"/>
        <color indexed="8"/>
        <rFont val="Swis721 BT"/>
        <family val="2"/>
      </rPr>
      <t>+ redno zalivanje</t>
    </r>
    <r>
      <rPr>
        <sz val="8"/>
        <color indexed="8"/>
        <rFont val="Swis721 BT"/>
        <family val="2"/>
      </rPr>
      <t xml:space="preserve">
je najpomembnejše opravilo v času vraščanja sadik. Po končanem sajenju se sadike izdatno zalije. Zaliva se po potrebi oziroma minimalno 2x tedensko, 2 meseca na leto.</t>
    </r>
  </si>
  <si>
    <t>ocena</t>
  </si>
  <si>
    <t>3.2.3.</t>
  </si>
  <si>
    <t>3.2.4.</t>
  </si>
  <si>
    <r>
      <rPr>
        <b/>
        <sz val="8"/>
        <color indexed="8"/>
        <rFont val="Swis721 BT"/>
        <family val="2"/>
      </rPr>
      <t>Prevzem po izteku garancijske dobe</t>
    </r>
    <r>
      <rPr>
        <sz val="8"/>
        <color indexed="8"/>
        <rFont val="Swis721 BT"/>
        <family val="2"/>
      </rPr>
      <t xml:space="preserve">
izvajalec mora zagotavljati vzdrževanje v celotni dobi vraščanja, za ostala drevesa, grmovnice, trajnice in pokrovnice to pomeni vsaj 2 leti, za drevoredna drevesa vsaj 3 leta. </t>
    </r>
  </si>
  <si>
    <t>3.2.5.</t>
  </si>
  <si>
    <t>Nadzor krajinskega arhitekta</t>
  </si>
  <si>
    <t>SKUPAJ:</t>
  </si>
  <si>
    <t>3.1. S K U P N A    R E K A P I T U L A C I J A</t>
  </si>
  <si>
    <t>a) GRADNJA JAVNEGA VODOVODA</t>
  </si>
  <si>
    <t>Dolžina odseka</t>
  </si>
  <si>
    <t>Cena</t>
  </si>
  <si>
    <t>1.</t>
  </si>
  <si>
    <t>JAVNI VODOVOD "A" (1-7) NL DN100</t>
  </si>
  <si>
    <t>SKUPAJ GRADNJA JAVNEGA VODOVODA:</t>
  </si>
  <si>
    <t>b) VODOVODNI PRIKLJUČKI</t>
  </si>
  <si>
    <t>SKUPNA CENA INVESTICIJE</t>
  </si>
  <si>
    <t>cena gradnje na tekoči meter:</t>
  </si>
  <si>
    <t>Skupna dolžina gradnje javnega vodovoda:</t>
  </si>
  <si>
    <t>VSE CENE SO BREZ DDV-a!</t>
  </si>
  <si>
    <t>Faktor razrahljivosti je upoštevan v ceni po enoti posameznih del!</t>
  </si>
  <si>
    <t>SKUPAJ HIŠNI VODOVODNI PRIKLJUČKI:</t>
  </si>
  <si>
    <t>PODROBNEJŠI OPIS VODOVODNEGA MATERIALA:</t>
  </si>
  <si>
    <t>1.CEVI IZ NODULARNE LITINE:</t>
  </si>
  <si>
    <t>Tlačne cevi iz nodularne litine (NL) z navadnim ali varovanim sidrnim spojem in EPDM tesnilom, preferiranega tlačnega razreda najmanj C40 (do vključno DN300), C30 (do vključno DN600), dolžina posamezne cevi je 6 m. Vsi spoji morajo biti primerni za tlake minimalno 16 bar oz. 25 bar (skladno s ponudbenim predračunom in spodnjimi specifikacijami ter zahtevami naročnika v razpisni dokumentaciji).
Cevi morajo biti izdelane na obojko v skladu s SIST EN 545:2011. Na zunanji strani morajo biti zaščitene z aktivno galvansko zaščito, ki omogoča vgradnjo cevi tudi v agresivno zemljo z zlitino Zn + Al debeline 400 g/m2 (v razmerju 85%  in ostalo Al in druge kovine) in modrim pokrivnim nanosom, na notranji strani pa s cementno oblogo v skladu s SIST EN 545:2011 (cementna obloga mora biti narejena s pitno vodo, cement tipa CEM III-B ex BFC pa mora biti v skladu z EN197-1 z CE oznako (certifikat)). 
Druga zunanja zaščita cevi možna le ob izrecni zahtevi v popisu vodovodnega materiala - te cevi morajo biti izdelane skladno s SIST EN 545:2011 - Annex D, točka D.2.3)
Cevi morajo biti obvezno opremljene z odgovarjajočimi tesnili v skladu z SIST EN 681-1 (certifikat). Obojčno tesnilo oz. spoj mora biti zaradi zagotovitve kvalitete spoja preizkušen skupaj s cevmi (certifikat). Vse cevi morajo biti od istega proizvajalca.</t>
  </si>
  <si>
    <t>2. FAZONSKI KOSI IZ NODULARNE LITINE</t>
  </si>
  <si>
    <r>
      <rPr>
        <b/>
        <u/>
        <sz val="8"/>
        <rFont val="Swis721 Ex BT"/>
        <family val="2"/>
      </rPr>
      <t>Fazonski kosi iz nodularne litine na obojko</t>
    </r>
    <r>
      <rPr>
        <sz val="8"/>
        <rFont val="Swis721 Ex BT"/>
        <family val="2"/>
      </rPr>
      <t xml:space="preserve"> z navadnim ali varovanim sidrnim spojem in EPDM tesnilom. Obojčni fazonski kosi morajo imeti isti spoj kot cevi. 
Fazonski kosi morajo biti izdelani iz duktilne litine GGG400 v skladu s SIST EN 545:2011, z zunanjo in notranjo epoksi zaščito min. debeline 70 mikronov po postopku kataforeze ali min. 250 mikronov po klasičnem postopku. Glede na zahteve iz popisa upoštevati drugo zunanjo zaščito cevi primerno za vgradnjo v zemljine s prisotnostjo talne vode in z večjo verjetnostjo pojava korozije (skladno s SIST EN 545:2011 - Annex D, točka D.2.3)
Opremljeni morajo biti z odgovarjajočimi tesnili v skladu z SIST EN 681-1 . Obojčno tesnilo oz. spoj mora biti zaradi zagotovitve kvalitete spoja preizkušen skupaj s fazoni (certifikat). Obojčni fazonski kosi morajo biti istega proizvajalca kot cevi.</t>
    </r>
  </si>
  <si>
    <r>
      <rPr>
        <b/>
        <u/>
        <sz val="8"/>
        <rFont val="Swis721 Ex BT"/>
        <family val="2"/>
      </rPr>
      <t>Fazonski kosi iz nodularne litine s prirobnico</t>
    </r>
    <r>
      <rPr>
        <sz val="8"/>
        <rFont val="Swis721 Ex BT"/>
        <family val="2"/>
      </rPr>
      <t xml:space="preserve"> morajo biti izdelani iz duktilne litine GGG400 v skladu z SIST EN 545:2011, z zunanjo in notranjo epoksi zaščito min. debeline 70 mikronov po postopku kataforeze ali min. 250 mikronov po klasičnem postopku. 
Prirobnični fazonski kosi standardne izvedbe morajo imeti vrtljivo prirobnico, ostali (samo FF kos) pa imajo lahko fiksno. Prirobnični fazonski kosi z vrtljivo prirobnico morajo biti istega proizvajalca kot cevi.</t>
    </r>
  </si>
  <si>
    <t>3. POLIETILENSKE CEI (PE)</t>
  </si>
  <si>
    <t>Tlačne polietilenske (PE) cevi za pitno vodo so izdelane v skladu s standardom po SIST EN 12201-1:2011, SIST EN 12201-2:2011, SIST ISO 4427. Za delovne tlake 10-16 bar (glej popis). Material za cevi, mora biti dobre in ustrezne kvalitete za delo pod specifičnimi pogoji in pod prometno obtežbo, tlaku v ceveh, koroziji in spreminjanju temperaturnih in klimatskih sprememb brez poškodb ali okvar. Če ni drugače določeno, morajo vse cevi prenesti prometno obtežbo.</t>
  </si>
  <si>
    <t>4. UNIVERZALNE SPOJKE</t>
  </si>
  <si>
    <t>Spojka s telesom iz nodularne litine za spajanje cevi različnih materialov, z EPDM tesnilom in obojestransko epoksi zaščito minimalne debeline 250 mikronov. Obojčno tesnilo oz. spoj mora omogočati lom na spoju min 4°. Spoj mora zagotavljati sidranje pri tlaku ≥ 16 bar.</t>
  </si>
  <si>
    <t>5. NEPOVRATNI VENTIL - Z LOPUTO</t>
  </si>
  <si>
    <t>Telo prirobničnega ventila mora biti iz litine z epoxy zaščito , z gumirano loputo (EPDM).</t>
  </si>
  <si>
    <r>
      <t xml:space="preserve">6. NEPOVRATNI VENTIL </t>
    </r>
    <r>
      <rPr>
        <sz val="8"/>
        <rFont val="Swis721 Ex BT"/>
        <family val="2"/>
      </rPr>
      <t>- varovanje primarne linije pri objektih pred vdorom onesnažene vode.</t>
    </r>
  </si>
  <si>
    <t>100% prepreči povratni tok z dvema nepovratnima ventiloma in vmesnim izpustnim ventilom.  Izdelani po standardu EN 1717. Material ohišja je iz medenine oz. brona. Osi in vzmeti so iz nerjavečega jekla. Za servis ga ni potrebno izgraditi iz linije.</t>
  </si>
  <si>
    <t>7. LOVILEC NESNAGE</t>
  </si>
  <si>
    <t>Telo prirobničnega lovilca nesnage mora biti iz litine z epoxy zaščito s čistilno mrežico iz nerjavečega jekla s perforacijo najmanj 1,2 mm, ter čistilno prirobnico.</t>
  </si>
  <si>
    <t>8. MONTAŽNO DEMONTAŽNI KOS</t>
  </si>
  <si>
    <t>Montažno - demontažni kosi morajo biti izdelani iz jekla z Epoxy zaščito min. 250 mikronov; tesnenje EPDM. Možnost nastavitve dolžine +-25mm.</t>
  </si>
  <si>
    <t>9. EV ZASUNI KRATKE IZVEDBE (po SIST EN 558:2008+A1:2012, serija 14):</t>
  </si>
  <si>
    <t>EV zasuni morajo biti izdelani iz litine GGG-40, z obojestransko epoksi zaščito minimalne debeline 250 mikronov. Klin zasuna je zaščiten z EPDM elastomerno gumo. Vreteno zasuna je izdelano iz nerjavečega jekla. Tesnenje na vretenu je izvedeno z dvema "O" tesniloma. Na obeh straneh klina so vodila iz poliamida. Spoj telesa in pokrova mora biti izveden brez vijakov in zagozd. Ustrezati morajo zahtevam standardov SIST EN1074 (certifikat) in SIST EN12266.</t>
  </si>
  <si>
    <t xml:space="preserve">10. PRIROBNIČNE LOPUTE </t>
  </si>
  <si>
    <t>Ohišje in loputa prirobnične lopute sta izdelana iz duktilne litine GS 500-7, z epoxy zaščito minimalne debeline 250 mikronov. Osovina je izdelana iz nerjavečega jekla. "O" tesnila na vretenu so iz NBR. EPDM tesnilo, ki se nahaja na loputi omogoča 100% tesnenje pri pretoku v obe smeri (avtomatsko tesnenje), je možno zamenjati. Disk lopute je dvakrat excentrično postavljen glede na ohišje  zaradi lažjega upravljanja. Sedež narejen iz nerjavečega jekla je uvaljan na ohišje. Ustrezati mora standardu EN1074 (certifikat).</t>
  </si>
  <si>
    <t>11. HIDRANTI NADZEMNI</t>
  </si>
  <si>
    <t>Nadzemni hidrant s telesom iz NL ali INOX, prirobničnim priključkom in EPDM tesnilom. Hidrant skladen s standardi SIST EN14384:2005 in SIST EN 1074-6:2008. S tremi stabilnimi spojkami: 2 × tip C in 1 × tip B za DN80 ter 2 × tip B in 1 × tip A  za DN100.
- min. pretočne karakteristike (Kv) po SIST EN 14348:2005. 
Omogočeno obračanje glave za 360°.
Material hidranta je NL ali INOX, notranji deli iz nerjavnega materiala, NL deli hidranta zunaj in znotraj zaščiteni z epoksi premazom min. debeline 250 mikronov. Opremljen s sistemom za preprečevanje iztoka v primeru loma in izpustno odprtino za izpust stoječe vode iz hidranta skladno s SIST EN1074-6:2008.</t>
  </si>
  <si>
    <r>
      <t xml:space="preserve">hidranta. Ustrezati morajo standardu </t>
    </r>
    <r>
      <rPr>
        <sz val="11"/>
        <rFont val="Arial"/>
        <family val="2"/>
        <charset val="238"/>
      </rPr>
      <t>SIST EN 14384:2005</t>
    </r>
    <r>
      <rPr>
        <sz val="12"/>
        <rFont val="Times New Roman"/>
        <family val="1"/>
        <charset val="238"/>
      </rPr>
      <t>.</t>
    </r>
  </si>
  <si>
    <t>12. HIDRANT PODZEMNI</t>
  </si>
  <si>
    <t xml:space="preserve">Podtalni hidrant s prirobničnim priključkom in EPDM tesnilom. Skladen s standardi SIST EN 14339:2005 in SIST EN1074-6:2008.
Material hidranta NL ali INOX, pretočna karakteristika Kv &gt; 120 m3/h pri ΔP=1 bar.
NL deli zunaj in znotraj zaščiteni z epoksi barvo min. debeline 250 mikronov. Hidrant opremljen s sistemom za preprečevanje iztoka v primeru loma in drenažnim sistemom - izpustno odprtino za izpust stoječe vode iz hidranta skladno s SIST EN1074-6:2008. </t>
  </si>
  <si>
    <t>13. MEHANSKI REGULATOR NIVOJA - PLOVNI VENTIL</t>
  </si>
  <si>
    <t>Telo regulatorja, zapiralo in regulirna palica so izdelani iz jekla z epoxy zaščito 200 mikronov. Plovek je izdelan iz ekspandiranega polistirena, tesnilo pa iz SBR. Prirobnice so vrtane po ISO 2531.</t>
  </si>
  <si>
    <t>14. CESTNE KAPE</t>
  </si>
  <si>
    <r>
      <rPr>
        <u/>
        <sz val="8"/>
        <rFont val="Swis721 Ex BT"/>
        <family val="2"/>
      </rPr>
      <t>Cestne kape za zasune in hidrante</t>
    </r>
    <r>
      <rPr>
        <sz val="8"/>
        <rFont val="Swis721 Ex BT"/>
        <family val="2"/>
      </rPr>
      <t xml:space="preserve">
Teleskopska cestna kapa iz nodularne litine kvalitetne (težke) izvedbe v razredu nosilnosti D400, po standradu EN 124 s protihrupnim PUR vložkom na pokrovu, tečajem ter možnostjo vgradnje pod naklonom, ki omogoča enostavno prilagoditev pokrova vozni površini brez dodatnih gradbenih del. S sistemom zapiranja, ki otežuje odstranitev pokrova in minimizira hrup. Cestna kapa s površinsko zaščito ohišja in trajno protikorozijsko zaščito pokrova. Pokrov z ustreznim napisom po navodilih upravljalca, npr.: VODA, VODOVOD, Z, HIDRANT,...
Za vgradnjo v povozno površino.</t>
    </r>
  </si>
  <si>
    <r>
      <rPr>
        <u/>
        <sz val="8"/>
        <rFont val="Swis721 Ex BT"/>
        <family val="2"/>
      </rPr>
      <t>Cestne kape za COMBI armature</t>
    </r>
    <r>
      <rPr>
        <sz val="8"/>
        <rFont val="Swis721 Ex BT"/>
        <family val="2"/>
      </rPr>
      <t xml:space="preserve">
Kompaktna cestna kapa iz nodularne litine kvalitetne/ težke izvedbe z integriranimi 4 pokrovi z varovalnim sistemom, ki preprečuje enostavno odstranitev in ropotanje. Skladna z zahtevami proizvajalca armature. Cestna kapa s površinsko zaščito ohišja in trajno protikorozijsko zaščito pokrova. Pokrov z ustreznim napisom po navodilih upravljalca. Varovalni sistem z zatiči iz nerjavečega jekla.
Za vgradnjo v povozno površino.</t>
    </r>
  </si>
  <si>
    <r>
      <rPr>
        <u/>
        <sz val="8"/>
        <rFont val="Swis721 Ex BT"/>
        <family val="2"/>
      </rPr>
      <t>Cestne kape za podtalni zračnik</t>
    </r>
    <r>
      <rPr>
        <sz val="8"/>
        <rFont val="Swis721 Ex BT"/>
        <family val="2"/>
      </rPr>
      <t xml:space="preserve">
Kompaktna cestna kapa iz nodularne litine kvalitetne/ težke izvedbe z  okroglim pokrovom in pritrdilnim sistemom pokrova iz nerjavečega materiala, ki preprečuje ropotanje. Skladna z zahtevami proizvajalca armature. Cestna kapa s površinsko zaščito ohišja in trajno protikorozijsko zaščito pokrova. Pokrov z ustreznim napisom po navodilih upravljalca. Varovalni zatiči iz nerjavečega jekla. 
Za vgradnjo v povozno površino.Cestna kapa za zračnik mora biti okrogle oblike imeti napis ZRAČNIK v slovenskem jeziku, poliuretanski protihrupni vložek, ter dva vijaka s katerimi je pričvrščen pokrov na ohišje kape.</t>
    </r>
  </si>
  <si>
    <t>15. POKROVI IZ NODULARNE LITINE</t>
  </si>
  <si>
    <t>Pokrovi morajo biti izdelani iz nodularne litine v skladu s standardom SIST EN124, zaščiteni z bitumenskim premazom. Razred nosilnosti B125 KN naj bo opremljen s ključavnico, protismradnim labirintnim tesnilom in možnostjo simbolnega označevanja namena jaška (elektrika, voda, meteorna kanalizacija, fekalna kanalizacija). Razred nosilnosti D 400 KN naj bo opremljen z obročem iz kompozitnega materiala in naj ima možnost naknadne vgradnje ključavnice. Pokrov se mora blokirati pri 90° da prepreči nehoteno zapiranje.</t>
  </si>
  <si>
    <t>16. NAVRTNI OKLEPI - OGRLICE</t>
  </si>
  <si>
    <t>Univerzalne ogrlice za vgradnjo na duktilne, AC in jeklene cevi. Izdelane morajo biti iz duktilne litine GS 400-15 z Epoxy zaščito min 250 mikronov. Streme in matici morajo biti iz nerjavečega jekla. Tesnilni material iz EPDM mora biti posebej oblikovan za vsako dimenzijo posebej.</t>
  </si>
  <si>
    <t>17. TELESKOPSKE VGRADBENE GARNITURE</t>
  </si>
  <si>
    <t xml:space="preserve">Nastavljiv teleskopski komplet za rokovanje podzemnih armatur z zunanjo PEh/PVC zaščito. Kovinskim nasadni element, spojka in vodilo zaščiteni pred korozijo. Dobava skupaj z zaporno armaturo! </t>
  </si>
  <si>
    <t>18. ZRAČNIK (AVTOMATSKI)</t>
  </si>
  <si>
    <r>
      <rPr>
        <u/>
        <sz val="8"/>
        <rFont val="Swis721 Ex BT"/>
        <family val="2"/>
      </rPr>
      <t>vgradnja v zemljino:</t>
    </r>
    <r>
      <rPr>
        <sz val="8"/>
        <rFont val="Swis721 Ex BT"/>
        <family val="2"/>
      </rPr>
      <t xml:space="preserve">
kompaktne izvedbe, z zaščitno konstrukcijo iz nerjavnega materiala in vgrajenim zračnim ventilom s funkcijo odvajanja in dovajanja ≥ 180 m3/h zraka v/iz cevovoda in avtomatskim zapornim ventilom, ki omogoča vgradnjo pod tlakom. Zračnik mora biti opremljen z drenažnim izpustom iz telesa zračnika. 
S prirobnico, EPDM tesnilom in deli iz NL z obojestransko epoksi zaščito min. debeline 250 mikronov. Zračnik opremljen z drenažnim sistemom.  Delovno območje od 1 do 16 bar. 
Ustrezati mora zahtevam standarda SIST EN 1074-4. 
</t>
    </r>
    <r>
      <rPr>
        <u/>
        <sz val="8"/>
        <rFont val="Swis721 Ex BT"/>
        <family val="2"/>
      </rPr>
      <t>vgradnja v jašek</t>
    </r>
    <r>
      <rPr>
        <sz val="8"/>
        <rFont val="Swis721 Ex BT"/>
        <family val="2"/>
      </rPr>
      <t xml:space="preserve">:
Telo zračnika je izdelano iz duktilne litine GJS 400-15 z epoxy zaščito minimalne debeline 250 mikronov, plovci so iz ABS, šoba malega plovka je iz poliamida, tesnilo glavnega plovka pa EPDM. Mreža za zaščito pred nesnago in pokrov sta iz INOX jekla. Delovno območje tlaka obsega  0,1 ÷ 25 bar. V ohišje je vgrajen dodatni odzračni ventila za kontrolo delovanja. </t>
    </r>
  </si>
  <si>
    <t>19. VENTILI REDUCIRNI (avtomatski hidravlični)</t>
  </si>
  <si>
    <t>Telo ventila je izdelano iz duktilne litine GJS 400-15 z epoxy zaščito minimalno 250 mikronov. Membrana je ločena od zapirala na katerem je tesnilni element quadring. Prehod skozi ventil je reduciran zaradi boljše regulacije (linearnosti). Ventil deluje na avtomatski hidravlični način in ima ločen pilot iz nerjavečega jekla za nastavitev redukcije (območja 01-2 bar, 1,2-14 bar, 7-21 bar) . Povezave so iz nerjavečega jekla. Opremljen mora biti z indikatorjem položaja, kontrolno enoto za nastavitev hitrost odpiranja, zapiranja in reakcije in dvemi manometri na katerih lahko vidimo dejanski tlak v cevovodu tudi ob zaprtem kontrolnem krogu. Vgradna mera po standardu EN5752 serija 1, prirobnice PN10, PN16 ali PN 25: EN1092.</t>
  </si>
  <si>
    <t>20. TESNILA ZA PRIROBNICE</t>
  </si>
  <si>
    <t>Prirobnična tesnila morajo biti iz EPDM gume, ki ustreza uporabi v stiku s pitno vodo. Tesnila imajo vgrajen nosilni kovinski obroč in so profilirane oblike (na notranjem premeru ojačitev okrogle oblike). Vse v skladu s standardom SIST EN 1514-1.</t>
  </si>
  <si>
    <t>21.  FITINGI - pocinkani</t>
  </si>
  <si>
    <t>Fitingi morajo biti izdelani iz bele temprane litine visoke kvalitete z vroče cinkano prevleko. Ustrezati morajo standardu DIN 1692, din 2999/1 (ISO 7/1).</t>
  </si>
  <si>
    <t>22. Spojni elementi</t>
  </si>
  <si>
    <t>Vsi spojni elementi – vijaki (skladni s SIST EN ISO 4016:2011) in matice (skladne s SIST EN ISO 4034:2002) morajo biti standardne izvedbe in zaščiteni proti rjavenju – galvanizirani ali INOX minimalne natezne trdnosti vsaj 6.8. Podložke morajo ustrezati standardu SIST EN ISO 7091:2002.
Vse vgradne dolžine ventilov s prirobnicami morajo ustrezati SIST EN 558:2008+A1:2008.
Vse prirobnice morajo biti skladne s SIST EN 1092-2:2008, prirobnična tesnila pa s SIST EN 1514-1:1998.
Vsa zunanja in notranja epoxy zaščita mora biti izvedena po SIST EN14901:2006.</t>
  </si>
  <si>
    <t>Ponujeni materiali in oprema mora biti najmanj enake kvalitete kot je zahtevana na tem obrazcu. Za vse elemente, ki so v stiku s pitno vodo je potrebno upoštevati veljaven pravilnik o pitni vodi, ki v poglavju V. predpisuje zagotavljanje kakovosti priprave vode, opreme in materialov (priložiti poročila o preizkušanju).</t>
  </si>
  <si>
    <t xml:space="preserve"> R E K A P I T U L A C I J A</t>
  </si>
  <si>
    <t>JAVNI VODOVOD [1-9] - NL DN100</t>
  </si>
  <si>
    <t>- TOMAČEVSKA CESTA -</t>
  </si>
  <si>
    <t>Zemeljska in betonska dela</t>
  </si>
  <si>
    <t>Montažna dela</t>
  </si>
  <si>
    <t>Vodovodni material</t>
  </si>
  <si>
    <t>Vodovodni provizorij</t>
  </si>
  <si>
    <t>dolžina projektrianega vodovoda:</t>
  </si>
  <si>
    <t xml:space="preserve">b)  HIŠNI VODOVODNI PRIKLJUČKI </t>
  </si>
  <si>
    <t>VSE SKUPAJ:</t>
  </si>
  <si>
    <t xml:space="preserve">Obnova vodovoda poteka skupaj v sklopu obnove ceste, zato je rušitev in obnova cestišča zajeta v drugih načrtih.
</t>
  </si>
  <si>
    <t>Upoštevano je, da se izkop vrši od kote         -0,10m. Asfalt ni upoštevan v popisu. Upoštevan je začasni zasip!</t>
  </si>
  <si>
    <t>Izkop se izvaja z brežinami v naklonu:</t>
  </si>
  <si>
    <t xml:space="preserve">Širina dna izkopa je: </t>
  </si>
  <si>
    <t>A.</t>
  </si>
  <si>
    <t>po</t>
  </si>
  <si>
    <t>cena na enoto</t>
  </si>
  <si>
    <t>cena</t>
  </si>
  <si>
    <t>Zakoličba osi projektiranega cevovoda z zavarovanjem osi, oznako horizontalnih in vertikalnih lomov, oznako vozlišč, odcepov in zakoličba mesta prevezave na obstoječi cevovod</t>
  </si>
  <si>
    <t>2.</t>
  </si>
  <si>
    <t>Priprava gradbišča, odstranitev eventuelnih ovir in ureditev delovnega platoja. Po končanih delh se gradbišče pospravi in vzpostavi prvotno stanje oz. novo stanje po zunanji ureditvi območja.  Priprava gradbišča, določitev deponije vodovodnega materiala in zavarovanje gradbene jame, izvedba proviziranih dostopov do objektov preko izkopanih jarkov iz plohov debeline 5 cm z ograjo. Po končanih delih se gradbišče pospravi in vzpostavi v prvotno stanje.</t>
  </si>
  <si>
    <t>3.</t>
  </si>
  <si>
    <t>Zakoličba komunalnih vodov (križanja) s strani predstavnikov prizadetih upravljavcev komunalne infrastrukture.
(obstoječi in predvideni)</t>
  </si>
  <si>
    <t>4.</t>
  </si>
  <si>
    <t>Polaganje cevovoda pod telekomunikacijsko kabelsko kanalizacijo oz. kablom. Vmesni zasip se zasuje z nekoherentnim materialom. Izkop na mestu križanja se izvaja ročno pod nadzorom upravljalca komunalnega voda.</t>
  </si>
  <si>
    <t>5.</t>
  </si>
  <si>
    <t>Polaganje cevovoda pod elektro kabelsko kanalizacijo oz. kablom. Vmesni zasip se zasuje z nekoherentnim materialom. Izkop na mestu križanja se izvaja ročno pod nadzorom upravljalca komunalnega voda.</t>
  </si>
  <si>
    <t>6.</t>
  </si>
  <si>
    <t>Polaganje cevovoda pod kablom javne razsvetljave. Vmesni zasip se zasuje z nekoherentnim materialom. Izkop na mestu križanja se izvaja ročno pod nadzorom upravljalca komunalnega voda.</t>
  </si>
  <si>
    <t>7.</t>
  </si>
  <si>
    <t>Polaganje cevovoda pod meteorno kanalizacijo. Vmesni zasip se zasuje z nekoherentnim materialom. Izkop na mestu križanja se izvaja ročno pod nadzorom upravljalca komunalnega voda.</t>
  </si>
  <si>
    <t>9.</t>
  </si>
  <si>
    <t>Stroški nadzora pri križanju vodovoda z ostalimi komunalnimi vodi 
(obračun po dejanskih stroških)</t>
  </si>
  <si>
    <t>10.</t>
  </si>
  <si>
    <t>Postavitev gradbenih profilov na vzpostavljeno os trase cevovoda ter določitev nivoja za merjenja globine izkopa in polaganje cevovoda.</t>
  </si>
  <si>
    <t>11.</t>
  </si>
  <si>
    <t>Črpanje vode iz vodovodnega jarka v času gradnje.</t>
  </si>
  <si>
    <t>12.</t>
  </si>
  <si>
    <t>Strojni izkop jarka globine do 2,00 m, v terenu III-IV kategorije,odvozom in/ali odlaganjem izkopanega materiala. Brežine so po potrebi zavarovane z opažem.</t>
  </si>
  <si>
    <t>odvoz slabega materiala na trajno deponijo</t>
  </si>
  <si>
    <t>13.</t>
  </si>
  <si>
    <t>Delno ročni izkop jarka globine do 2,00 m, v terenu III-IV kategorije,</t>
  </si>
  <si>
    <t>14.</t>
  </si>
  <si>
    <t>Ročno planiranje dna jarka s točnostjo do 3 cm v projektiranem padcu (odstranitev večjih izboklin).</t>
  </si>
  <si>
    <t>15.</t>
  </si>
  <si>
    <t>Nabava, dobava in izdelava peščenega nasipa (posteljice) za izravnavo dna jarka debeline min 10 cm iz 2x sejanega peska brez frakcij večjih od 5 mm</t>
  </si>
  <si>
    <t>16.</t>
  </si>
  <si>
    <t>Dobava, nabava in transport materiala za izdelavo obsipa položene cevi. Obsip cevi se izvaja v slojih po 15-20 cm istočasno na obeh straneh cevi. Obsip je treba skrbno utrditi, da bo preprečeno poznejše posedanje terena nad izkopom. Obsip se utrjuje po standardnem "Proktorjevem" postopku do 95% trdosti. Obsipni material je 2x sejani pesek brez frakcij večjih od 5 mm.</t>
  </si>
  <si>
    <t>17.</t>
  </si>
  <si>
    <t>Nabava, nakladanje, transport ter zasipavanje vodovodnega jarka z gramoznim materialom s komprimiranjem zemljine v slojih po 20 cm do 95% trdnosti po standardnem Proktorjevem postopku. Do kote -0,10m</t>
  </si>
  <si>
    <t>z novim materialom (upoštevana nabava in dobava)</t>
  </si>
  <si>
    <t>18.</t>
  </si>
  <si>
    <t>Dobava, nabava materiala in izdelava začasnega zasipa od kote -0,10m do kote 0,00m, z utrjevanjem do 95% trdnosti po standardnem Proktorjevem postopku.</t>
  </si>
  <si>
    <t>z novim materialom</t>
  </si>
  <si>
    <t>19.</t>
  </si>
  <si>
    <t>Nabava, dobava in polaganje geosintetičnega filca (300gr/m2) med zemljinskimi sloji.</t>
  </si>
  <si>
    <t>20.</t>
  </si>
  <si>
    <t>Izkop terena III.-IV.ktg. (ročno:strojno, 20:80) za potrebe postavitve hidrantov in zračnikov. Obsip hidrantov, zračnikov s primernim gramoznim materialom in izkopanim materialom (cca 1 m3/ kos) in ureditev terena.</t>
  </si>
  <si>
    <t>21.</t>
  </si>
  <si>
    <t>Podbetoniranje, obbetoniranje vodovodne armature, zasuni, hidranti, odcepi horizontalni in vertikalni lomi, vgradnja cestnih kap, montaža betonskih podlošk. Možna je montažna betonskih podstavkov. Obračun 0,25 m3/kos izvedenega podbetoniranja.</t>
  </si>
  <si>
    <t>podbetoniranje vodov. arm.</t>
  </si>
  <si>
    <t>obbetoniranje vodov. arm.</t>
  </si>
  <si>
    <t>¸¸</t>
  </si>
  <si>
    <t>cestne kape</t>
  </si>
  <si>
    <t>montažne podloške</t>
  </si>
  <si>
    <t>obsip armatur</t>
  </si>
  <si>
    <t>22.</t>
  </si>
  <si>
    <t>Čiščenje terena po končani gradnji ter ureditev okolice.</t>
  </si>
  <si>
    <t>23.</t>
  </si>
  <si>
    <t>od</t>
  </si>
  <si>
    <t>Skupaj zemeljska dela</t>
  </si>
  <si>
    <t>B.</t>
  </si>
  <si>
    <t>MONTAŽNA DELA</t>
  </si>
  <si>
    <t>Demontaža obstoječih cevi do DN250 pri priključitvah novih in ukinitvah,  vključno z rezanjem cevi, začasnim zapiranjem ventilov na obst. cevi, zapora vodooskrbe.  Odvoz demontiranih delov, tudi cele dolžine ukinjene cevi , na trajno deponijo, vključno s stroški deponije.</t>
  </si>
  <si>
    <t>Demontaža obstoječih fazonskih kosov, armatur, vgradnih garnitur, cestnih kap, z označevalnimi tablicami ukinjenih zasunov, hidrantov. vključno z odvozom in stroški deponije</t>
  </si>
  <si>
    <t>Izpraznitev obstoječega cevovoda z odrezom cevi</t>
  </si>
  <si>
    <t>Prenos spuščanje in polaganje cevi  v pripravljen jarek, ter poravnanje v vertikalni in horizontalni smeri</t>
  </si>
  <si>
    <t>Prenos spuščanje in polaganje fazonskih kosov in armatur do DN250, v pripravljen jarek, ter poravnanje v vertikalni in horizontalni smeri</t>
  </si>
  <si>
    <t>Montaža vodovodnih cevi na položeno in utrjeno peščeno posteljico debeline 10 cm.</t>
  </si>
  <si>
    <t>8.</t>
  </si>
  <si>
    <t>Montaža prirobničnih kosov po priloženih montažnih shemah ter dokončna obdelava in zaščita spojev.</t>
  </si>
  <si>
    <t>Montaža obojčnih kosov po priloženih montažnih shemah ter dokončna obdelava in zaščita spojev.</t>
  </si>
  <si>
    <t>Montaža zasuna (Euro 20; tip 23) s tesnili in vijaki ter vgradno garnituro in cestno kapo.</t>
  </si>
  <si>
    <t>DN80</t>
  </si>
  <si>
    <t>DN100</t>
  </si>
  <si>
    <t>Montaža podtalnega hidranta s podbetoniranjem telesa hidranta in izdelavo drenažnega zasipa.</t>
  </si>
  <si>
    <t>Montaža zračnika ''Hawle'' - podtalna izvedba z montažo tesnil, vijakov, cestne kape in montažne podloške. DN50</t>
  </si>
  <si>
    <t>Dobava in montaža tablic za označevanje hidrantov in zasunov na ustrezne drogove.</t>
  </si>
  <si>
    <t>Dobava in montaža drogov za montažo tablic  iz prejšnje točke (vključno s sidri d50 dolžine 600mm). Stebrički so iz aluminijastih cevi d50 mm, višine 2400 mm.</t>
  </si>
  <si>
    <t>Nabava in polaganje signalnega in opozorilnega traku nad vodovodnimi cevmi.</t>
  </si>
  <si>
    <t>Tlačni preizkus položenega cevovoda po standardu SIST EN 805, vključno z pridobitvijo ustreznega zapisnika.</t>
  </si>
  <si>
    <t xml:space="preserve">Dezifekcija položenega cevovoda </t>
  </si>
  <si>
    <t>Skupaj montažna dela</t>
  </si>
  <si>
    <t>C.</t>
  </si>
  <si>
    <t>VODOVODNI MATERIAL</t>
  </si>
  <si>
    <t>Cevi DUCTIL NATURAL DN100 (EN 545:2010, C40), PN10 (standard spoj) komplet s tesnili (DIN 28610 T1), dolžina cevi l=6,0 m/kos;
Dolžina cevi je povečana za 2% zaradi obdelave.</t>
  </si>
  <si>
    <t>NL DN100</t>
  </si>
  <si>
    <t>PRIROBNIČNI DUCTIL fazonski kosi za tlačno stopnjo PN10 komplet s tesnili (armatura po DIN 28610 T1),
vijačni in tesnilni material upoštevan v ceni fazonskih kosov, za vsak spojni kos (FFK, T) se vgradi vrtljivo prirobnico,
za vsako prirobnico DN80 se naroči 8 vijakov M16; L/X 85/57
za vsako prirobnico DN100 oz. DN125 se naroči 8 vijakov M16; L/X 90/62 za vsako prirobnico DN150 se naroči 8 vijakov M20;L/X 100/72</t>
  </si>
  <si>
    <t>FF80(500)</t>
  </si>
  <si>
    <t>FF80(100)</t>
  </si>
  <si>
    <t>Q80</t>
  </si>
  <si>
    <t>N80</t>
  </si>
  <si>
    <t>UNI100</t>
  </si>
  <si>
    <t>FAZONSKI KOSI NA PRIROBNICO:</t>
  </si>
  <si>
    <r>
      <t xml:space="preserve">OBOJČNI DUCTIL fazonski kosi za tlačno stopnjo PN10 komplet s tesnili (armatura po DIN 28610 T1). Vsa kolena na obojčne spoje (MMK) so predvidena s sidrnmi VI spoji, ter dva spoja pred in po kolenu enako. </t>
    </r>
    <r>
      <rPr>
        <b/>
        <sz val="8"/>
        <rFont val="Swis721 Ex BT"/>
        <family val="2"/>
        <charset val="238"/>
      </rPr>
      <t>Tesnilni (tudi za sidrne spoje) material je upoštevan v ceni fazonskih kosov</t>
    </r>
  </si>
  <si>
    <t>NL DN100(500)</t>
  </si>
  <si>
    <t>E100</t>
  </si>
  <si>
    <t>MMK100(45°)</t>
  </si>
  <si>
    <t>MMA100/100</t>
  </si>
  <si>
    <t>MMA100/80</t>
  </si>
  <si>
    <t>MMA100/50</t>
  </si>
  <si>
    <r>
      <t>MMK100(11,25</t>
    </r>
    <r>
      <rPr>
        <sz val="8"/>
        <rFont val="Calibri"/>
        <family val="2"/>
        <charset val="238"/>
      </rPr>
      <t>°</t>
    </r>
    <r>
      <rPr>
        <sz val="8"/>
        <rFont val="Swis721 Ex BT"/>
        <family val="2"/>
        <charset val="238"/>
      </rPr>
      <t>)</t>
    </r>
  </si>
  <si>
    <t>FAZONSKI KOSI NA OBOJKO:</t>
  </si>
  <si>
    <t>DUCTIL zasun (Euro 20; tip 23) z teleskopsko vgradbeno garnituro (Hvgr=1,0-1,50m), cestno kapo in prirobničnim PAM tesnilom in vijaki (tlačna stopnja PN10).</t>
  </si>
  <si>
    <t>Z80</t>
  </si>
  <si>
    <t>Z100</t>
  </si>
  <si>
    <t>Podtalni hidrant DN80</t>
  </si>
  <si>
    <t>5A.</t>
  </si>
  <si>
    <t>Podtalni hidrant-Blatnik DN80</t>
  </si>
  <si>
    <t>Zračnik ''Hawle'' s prirobničnimi PAM tesnili in vijaki.</t>
  </si>
  <si>
    <t>SKUPAJ ARMATURE:</t>
  </si>
  <si>
    <t>Stroški meritve pretokov vode na hidrantih vključno s pridobitvijo potrdila</t>
  </si>
  <si>
    <t>Prevoz in prenos vodovodnega materiala iz deponije do mesta vgradnje.
V % od vrednosti vodovodnega materiala.</t>
  </si>
  <si>
    <t>Skupaj vodovodni material</t>
  </si>
  <si>
    <t>E.</t>
  </si>
  <si>
    <t>Točkovni izkop za izvedbo prevezave obstoječega vodovodnega priključka na predviden provizorij, z odlaganjem 1m od roba gradbene jame ter zasipom</t>
  </si>
  <si>
    <t>Priprava gradbišča za provizorij, odstranitev eventuelnih ovir in ureditev delovnega mesta.</t>
  </si>
  <si>
    <t>Obsipavanje začasnega vodovodnega provizorija.</t>
  </si>
  <si>
    <t>Z novim materialom (upoštevana je nabava in dobava)</t>
  </si>
  <si>
    <t>Nepredvidena zemeljska dela za provizorij (% zemeljskih del za provizorij)</t>
  </si>
  <si>
    <t>zemeljska dela za provizorij skupaj</t>
  </si>
  <si>
    <t>Dobava in polaganje cevi začasnega provizorija  za oskrbo prebivalcev s pitno vodo,  z montažo elektro spojk (upoštevan je ves preostali spojni material za izvedbo prevezave obstoječih priključkov).</t>
  </si>
  <si>
    <t>Prevoz iz začasne deponije ter montaža začasnih navrtnih zasunov</t>
  </si>
  <si>
    <t>Praznenje položenega provizorija.</t>
  </si>
  <si>
    <t>Demontaža začasnih navrtnih zasunov z odlaganjem na začasno deponijo</t>
  </si>
  <si>
    <t>Odstranitev položenega začasnega provizorija z prevozom na trajno gradbeno deponijo</t>
  </si>
  <si>
    <t>montažna dela za provizorij skupaj</t>
  </si>
  <si>
    <t>Nabava cevi za začasno oskrbo porabnikov z sanitarno pitno vodo Cevi PE100d63/PN16.</t>
  </si>
  <si>
    <t>elektro spojke</t>
  </si>
  <si>
    <t>Nabava, dobava začasnih navrtnih zasunov (s stremenom in ločno spojko) za čas izvedbe provizorija.</t>
  </si>
  <si>
    <t>Vodovodni material za provizorij skupaj</t>
  </si>
  <si>
    <t>Skupaj vodovodni provizorij</t>
  </si>
  <si>
    <t>b) OBNOVA HIŠNIH VODOVODNIH PRIKLJUČKOV</t>
  </si>
  <si>
    <t>Zemeljska dela (priključki)</t>
  </si>
  <si>
    <t>Postavitev gradbenih profilov na vzpostavljeno os trase cevovoda ter določitev nivoja za merjenje globine izkopa in polaganje cevovoda</t>
  </si>
  <si>
    <r>
      <t>Strojni izkop (92%) in delno ročni izkop (8%) jarka globine do 2,00 m, v terenu III-IV kategorije,  z odlaganjem kakovostnega materiala na rob gradbene jame(40%) ter odvozom slabšega  izkopanega materiala(60%) z nakladanjem na kamion na trajno deponijo . Brežine so po potrebi zavarovane z opažem.
Brežine se izvajajo v naklonu 60</t>
    </r>
    <r>
      <rPr>
        <sz val="8"/>
        <rFont val="Calibri"/>
        <family val="2"/>
        <charset val="238"/>
      </rPr>
      <t xml:space="preserve">°
</t>
    </r>
    <r>
      <rPr>
        <sz val="8"/>
        <rFont val="Swis721 Ex BT"/>
        <family val="2"/>
        <charset val="238"/>
      </rPr>
      <t>Širina dna izkopa je 50cm, globina je 1,30m</t>
    </r>
  </si>
  <si>
    <t>Ročno planiranje dna jarka, izdelava peščenega nasipa, nabava in transport materiala za izdelavo obsipa nad cevjo, nabava, nakladanje in prevoz ter zasipavanje vodovodnega jarka z novim materialom s komprimiranjem zemljine v slojih po 20 cm ter odvoz odkopanega materiala na gradbeno deponijo z vsemi taksami in končnim čiščenjem terena</t>
  </si>
  <si>
    <t>Rušenje oz. varovanje obstoječih ograj in vzpostavitev v prvotno stanje po končani gradnji (ocena)</t>
  </si>
  <si>
    <t>Varovanje žive meje oz. vzpostavitev v prvotno stanje. (ocena)</t>
  </si>
  <si>
    <t>Izvedba križanja z obstoječimi komunalnimi vodi (izkop na mestu križanja se izvaja ročno)</t>
  </si>
  <si>
    <t>Postavitev cestnih kap na končno niveleto terena</t>
  </si>
  <si>
    <t>Polaganje vodovodne in zaščitne cevi skozi steno vodomernega mesta (objekt oz. vodomerni jašek). Izvedba preboja s čiščenjem in tesnenjem le-tega.</t>
  </si>
  <si>
    <t>b.</t>
  </si>
  <si>
    <t>Montažna dela (priključki)</t>
  </si>
  <si>
    <t>Prevoz in prenos vodovodnega materiala iz deponije do mesta vgradnje. V % od vrednosti vodovodnega materiala.</t>
  </si>
  <si>
    <t>Prenos spuščanje in polaganje  vodovodne cevi in zaščitne cevi v pripravljen jarek, ter poravnanje v vertikalni in horizontalni smeri</t>
  </si>
  <si>
    <t>Demontaža obstoječih hišnih vodovodnih priključkov (vodovodne cevi, fitingov, cestne kape, navrtnega zasuna..)  z odvozom na gradbeno deponjo.</t>
  </si>
  <si>
    <t>Demontaža in ponovna montaža obstoječega   vodomera.</t>
  </si>
  <si>
    <t>Montaža vodovodnih in zaščitnih cevi na položeno in utrjeno peščeno posteljico debeline 10 cm.</t>
  </si>
  <si>
    <t>Montaža navrtnih zasunov z vgradbeno garnituro in cestno kapo, pehodno ločno spojko ter montažo betonskih podložnih plošč.</t>
  </si>
  <si>
    <t>Montaža  (kroglične pipe, kolena, tesnila, reducirke, podloške,…): pipa krogelna, pipa krogelna  z izpustom, zmanjševalni kos, spojka ravna za PE cevi, nosilec za vodmer s holandcem, betonski podstavek 40x40 cm, nepovratni ventil (vložek)</t>
  </si>
  <si>
    <t>Nabava in polaganje signalnega in opozorilnega traku nad vodovodnimi cevmi</t>
  </si>
  <si>
    <t xml:space="preserve">Tlačni preizkus položenega cevovoda po standardu SIST EN 805 </t>
  </si>
  <si>
    <t>c.</t>
  </si>
  <si>
    <t>Vodovodni material (priključki)</t>
  </si>
  <si>
    <t xml:space="preserve">Cevi PE100d32, PN 16  priključna cev </t>
  </si>
  <si>
    <t xml:space="preserve">Cevi PE80d63, PN 10, zaščitna cev </t>
  </si>
  <si>
    <t>Cevi (Duktil) NL DN100</t>
  </si>
  <si>
    <t>Spojni kos (E100)</t>
  </si>
  <si>
    <t>Vodovodna armatura za priključitev na javni vodovod:navrtni zasun, streme za NZ, koleno priključno, vgradna granitura (Hvgr 1,0 - 1,5m), betonski podstavek mali in cestna kapa DN90.</t>
  </si>
  <si>
    <t>Nabava in dobava fitingov na vodomernih mestih (kroglične pipe, kolena, tesnila, reducirke, podloške,…): pipa krogelna, pipa krogelna  z izpustom, zmanjševalni kos, spojka ravna za PE cevi, nosilec za vodmer s holandcem, betonski podstavek 40x40 cm, nepovratni ventil (vložek) in Nabava in dobava gumi tesnil</t>
  </si>
  <si>
    <t>KANAL "K"</t>
  </si>
  <si>
    <t>REKAPITULACIJA</t>
  </si>
  <si>
    <t>2.1.1.</t>
  </si>
  <si>
    <t>2.1.2.</t>
  </si>
  <si>
    <t>2.1.3.</t>
  </si>
  <si>
    <t>2.1.4.</t>
  </si>
  <si>
    <t>KANALIZACIJSKA DELA</t>
  </si>
  <si>
    <t>2.1.5.</t>
  </si>
  <si>
    <t>POŽIRALNIŠKE ZVEZE</t>
  </si>
  <si>
    <t>2.1.6.</t>
  </si>
  <si>
    <t>ODVODNJAVANJE ZUNANJE UREDITVE</t>
  </si>
  <si>
    <t>SKUPAJ BREZ DDV:</t>
  </si>
  <si>
    <t>Opis postavke</t>
  </si>
  <si>
    <t>enota</t>
  </si>
  <si>
    <t>cena/enoto</t>
  </si>
  <si>
    <t xml:space="preserve">Zakoličenje osi kanalizacije z oznako </t>
  </si>
  <si>
    <t>revizijskih jaškov in globine kanalov</t>
  </si>
  <si>
    <t>Postavitev gradbenih profilov na</t>
  </si>
  <si>
    <t>vzpostavljeno os trase kanala, ter</t>
  </si>
  <si>
    <t>določitev nivoja za merjenje globine</t>
  </si>
  <si>
    <t xml:space="preserve">izkopa </t>
  </si>
  <si>
    <t>Izvajanje projektantskega nadzora pri gradnji</t>
  </si>
  <si>
    <t>javne kanalizacije</t>
  </si>
  <si>
    <t>Izvajanje geomehanskega nadzora pri gradnji</t>
  </si>
  <si>
    <t>javne kanalizacije, vključno z vsemi meritvami</t>
  </si>
  <si>
    <t>in izdelavo poročila</t>
  </si>
  <si>
    <t>Izdelava provizorijev za peš prehod čez</t>
  </si>
  <si>
    <t>gradbeno jamo kanalizacije</t>
  </si>
  <si>
    <t>Geodetski posnetek in vris v kataster in izdelava</t>
  </si>
  <si>
    <t xml:space="preserve">geodetskega načrta. En izvod posnetka v </t>
  </si>
  <si>
    <t>Gauss-Krugerjevem sistemu se odda v elektronski</t>
  </si>
  <si>
    <t>obliki. Obračun po 1m1</t>
  </si>
  <si>
    <t>Skupaj pripravljalna dela:</t>
  </si>
  <si>
    <t xml:space="preserve">Strojni izkop zemljine jarka globine 0-5,0 m pod   </t>
  </si>
  <si>
    <t>kotom 60° v terenu III. Ktg. z odvozom</t>
  </si>
  <si>
    <t>na  deponijo izvajalca z ločevanjem glede na</t>
  </si>
  <si>
    <t>kvaliteto (upoštevan ročni odkop v območju</t>
  </si>
  <si>
    <t>obstoječih komunalnih vodov)</t>
  </si>
  <si>
    <t xml:space="preserve">Odvoz od izkopa odvečnega materiala na komunalno </t>
  </si>
  <si>
    <t>Nabava in dobava gramoznega materiala fi 8-16 mm</t>
  </si>
  <si>
    <t xml:space="preserve">za izdelavo posteljice in nasipa nad položenimi cevmi </t>
  </si>
  <si>
    <t>30 cm nad temenom. Obsip se izvaja v</t>
  </si>
  <si>
    <t>slojih po 15 cm, istočasno na obeh straneh</t>
  </si>
  <si>
    <t>cevi.Obsip in nasip se utrjujeta do 95%</t>
  </si>
  <si>
    <t xml:space="preserve">po standardnem Proktorjevem postopku </t>
  </si>
  <si>
    <t xml:space="preserve">Zasip jarka z izkopanim materialom z utrjevanjem </t>
  </si>
  <si>
    <t xml:space="preserve">v slojih  po 30 cm do 95 % trdnosti po standardnem </t>
  </si>
  <si>
    <t xml:space="preserve">Proktorjevem postopku </t>
  </si>
  <si>
    <t>Ročno planiranje dna jarka s točnostjo</t>
  </si>
  <si>
    <t>+/- 3 cm po projektiranem padcu</t>
  </si>
  <si>
    <t xml:space="preserve">Dobava in polaganje geotekstil folije </t>
  </si>
  <si>
    <t>(npr. Polyfelt TS 50)</t>
  </si>
  <si>
    <t>Skupaj zemeljska dela:</t>
  </si>
  <si>
    <t xml:space="preserve">Dobava in vgradnja revizijskega jaška iz armiranega  </t>
  </si>
  <si>
    <t xml:space="preserve">poliesterskih cevi f 100 cm, deb. stene d =12,00mm,  </t>
  </si>
  <si>
    <t xml:space="preserve">na kanalu DN 300 z vgradnjo AB razbremenilne </t>
  </si>
  <si>
    <t xml:space="preserve">plošče in AB venca z LTŽ pokrovom 60/60cm D 400 </t>
  </si>
  <si>
    <t xml:space="preserve">s polnilom in protihrupnim vložkom </t>
  </si>
  <si>
    <t>(LIVAR, art. 643)</t>
  </si>
  <si>
    <t>gl. do 2,0m</t>
  </si>
  <si>
    <t>gl. do 2,5m</t>
  </si>
  <si>
    <t>gl. do 3,0m</t>
  </si>
  <si>
    <t xml:space="preserve">na kanalu DN 400 z vgradnjo AB razbremenilne </t>
  </si>
  <si>
    <t xml:space="preserve">na kanalu DN 500 z vgradnjo AB razbremenilne </t>
  </si>
  <si>
    <t>gl. do 3,5m</t>
  </si>
  <si>
    <t xml:space="preserve">na kanalu DN 600 z vgradnjo AB razbremenilne </t>
  </si>
  <si>
    <t>Zavarovanje obstiječih komunalnih vodov</t>
  </si>
  <si>
    <t>v območju gradbene jame po navodilu upravljalca</t>
  </si>
  <si>
    <t>elektrika VN</t>
  </si>
  <si>
    <t>TK kanalizacija</t>
  </si>
  <si>
    <t>vodovodni priključek</t>
  </si>
  <si>
    <t>Skupaj gradbena dela:</t>
  </si>
  <si>
    <t>Prevoz in prenos kanalizacijskega materiala z</t>
  </si>
  <si>
    <t>deponije do mesta vgradnje.</t>
  </si>
  <si>
    <t>Dobava in montaža GRP kanalskih cevi</t>
  </si>
  <si>
    <t xml:space="preserve">PN1 po SIST EN 14364 in spojkami </t>
  </si>
  <si>
    <t xml:space="preserve">z EPDM tesnilom, cevi morajo imeti notranji </t>
  </si>
  <si>
    <t xml:space="preserve">zaščitni sloj iz čistega poliestra po DIN 19565 </t>
  </si>
  <si>
    <t>in DIN 19523</t>
  </si>
  <si>
    <t xml:space="preserve">DN 300 mm/SN10000            </t>
  </si>
  <si>
    <t xml:space="preserve">DN 400 mm/SN10000            </t>
  </si>
  <si>
    <t xml:space="preserve">DN 500 mm/SN10000            </t>
  </si>
  <si>
    <t>Pregled s TV kamero po standardu</t>
  </si>
  <si>
    <t xml:space="preserve">EN 13508-2:2003 in smernicah ATV-M 143-2 </t>
  </si>
  <si>
    <t>in čiščenje kanala po končanih delih</t>
  </si>
  <si>
    <t>Tlačni preizkus vodotesnosti položenih</t>
  </si>
  <si>
    <t xml:space="preserve">kanalizacijskih cevi  po veljavnem </t>
  </si>
  <si>
    <t>standardu EN 1610</t>
  </si>
  <si>
    <t>Črpanje vode iz gradbene jame v času</t>
  </si>
  <si>
    <t xml:space="preserve">izvedbe izkopa za potrebe kanalizacije in med </t>
  </si>
  <si>
    <t>obbetoniranjem cevi (v deževnem obdobju in pri</t>
  </si>
  <si>
    <t>izdelavi prevezav) z vso potrebno opremo,</t>
  </si>
  <si>
    <t>deli, matrialom in porabo energije</t>
  </si>
  <si>
    <t>Izdelava vodotesnega spoja med obstoječo</t>
  </si>
  <si>
    <t xml:space="preserve">kanalizacijsko cevjo DN 600 mm in novim revizijskim </t>
  </si>
  <si>
    <t>jaškom</t>
  </si>
  <si>
    <t>Skupaj kanalizacijska dela:</t>
  </si>
  <si>
    <t>požiralnikov</t>
  </si>
  <si>
    <t xml:space="preserve">Strojni izkop zemljine jarka globine 0-2,0m   </t>
  </si>
  <si>
    <t>v terenu III. Ktg. z odlaganjem ob robu izkopa</t>
  </si>
  <si>
    <t>Zasip jarka z izkopanim materialom</t>
  </si>
  <si>
    <t>materialom  z utrjevanjem</t>
  </si>
  <si>
    <t xml:space="preserve"> v slojih po 95 % trdnosti po </t>
  </si>
  <si>
    <t>standardnem Proktorjevem postopku</t>
  </si>
  <si>
    <t xml:space="preserve">Odvoz  viška izkopanega materiala na </t>
  </si>
  <si>
    <t>odpadno deponijo do 10 km vključno</t>
  </si>
  <si>
    <t>s stroški deponije</t>
  </si>
  <si>
    <t>Dobava in montaža PVC kanalskih cevi SN8</t>
  </si>
  <si>
    <t xml:space="preserve">in ustreznih fazonskih kosov položenih na podložni  </t>
  </si>
  <si>
    <t>beton C 16/20, deb. 10 cm, stiki so tesnjeni z</t>
  </si>
  <si>
    <t>gumi tesnili, cevi se polno obbetonirane z C16/20</t>
  </si>
  <si>
    <t>( skupno 7 priključkov )</t>
  </si>
  <si>
    <t>PVC 160</t>
  </si>
  <si>
    <t xml:space="preserve">Pregled in čiščenje kanala </t>
  </si>
  <si>
    <t>po končanih delih</t>
  </si>
  <si>
    <t>Izdelava temenskega priključka iz PVC160 cevi na</t>
  </si>
  <si>
    <t>javno kanalizacijo iz GRP cevi z ustreznimi fazonskimi</t>
  </si>
  <si>
    <t>kosi in polnim obbetoniranjemz betonom C16/20</t>
  </si>
  <si>
    <t xml:space="preserve">Izdelava vpadnega jaška iz cevi PVC 160 </t>
  </si>
  <si>
    <t>Z vsemi ustreznimi fazonskimi kosi in</t>
  </si>
  <si>
    <t>obbetoniranjemz betonom C16/20</t>
  </si>
  <si>
    <t>Skupaj požiralniške zveze</t>
  </si>
  <si>
    <t>Zakoličenje osi kanalizacije</t>
  </si>
  <si>
    <t>Izdelava ponikovalnice iz betonskih cevi DN 80cm</t>
  </si>
  <si>
    <t>z vgradbjo kanalskega pokrova LTŽ DN 600, C250</t>
  </si>
  <si>
    <t>brez odprtin</t>
  </si>
  <si>
    <t>gl. do 2,20m</t>
  </si>
  <si>
    <t>z vgradnjo LTŽ pokrova 60/60cm, C250</t>
  </si>
  <si>
    <t>s polnilom</t>
  </si>
  <si>
    <t>Izdelava peskolova iz betonskih cevi DN40cm</t>
  </si>
  <si>
    <t>z vgradno LTŽ pokrova 40/40xm, C250</t>
  </si>
  <si>
    <t>Dobava in vgradnja drenažnih cevi PVC DN 150</t>
  </si>
  <si>
    <t>z izdelavo peščene podloge in obsipom z peščenin</t>
  </si>
  <si>
    <t>filtrom fi 8-16mm do  višine 30,0 cm nad temenom</t>
  </si>
  <si>
    <t>cevi z vsemi zemeljskimi deli</t>
  </si>
  <si>
    <t>Izdelava ponikovalnih jam z izkopom materiala</t>
  </si>
  <si>
    <t>in raztrosom ter dovozom gramoznega materiala</t>
  </si>
  <si>
    <t>za zasip</t>
  </si>
  <si>
    <t>Skupaj odvodnjavanje zunanje ureditve</t>
  </si>
  <si>
    <t xml:space="preserve"> POPIS DEL S PREIZMERAMI IN PREDRAČUNOM</t>
  </si>
  <si>
    <t>V predračun ni zajet davek na dodano vrednost.</t>
  </si>
  <si>
    <t>Pri formiranju cen je obvezno poleg popisa pregledati in upoštevati v posameznih načrtih risbe in detajle iz PZI projektne dokumentacije.</t>
  </si>
  <si>
    <t>OSREDNJA ALEJA 
CARDO CELOTNIH ŽAL
ŽALE osrednje ljubljansko pokopališče</t>
  </si>
  <si>
    <t xml:space="preserve">OPOZORILO: </t>
  </si>
  <si>
    <t>Popis je veljaven le ob upoštevanju grafičnih prilog, načrtov in detajlov ter tehničnega  poročila iz projektne dokumentacije.  V popisu so vnešeni osnovni podatki o sestavnih delih objekta.  Natančnejši opisi, način in kvaliteta izdelave in podobno so razvidni iz prej naštetih sestavin načrta. Uporaba popisa brez vseh prej omenjenih sestavin načrta ni dovoljena. Ponudba ki se sklicuje zgolj na tekstualni del popisa ni veljavna, oziroma se jo smatra za pomanjklivo.</t>
  </si>
  <si>
    <t>Odpadni in izkopani material se deponira na deponije, katere morajo imeti upravna dovoljenja za deponiranje posameznih vrst materiala. Prikazane količine v tem popisu so v raščenem ali vgrajenem stanju, stopnja razrahljivosti mora biti upoštevana v ceni na enoto. Obračun izkopanih, nasutih in odpeljanih materialov se obračuna v raščenem stanju. Stalne koeficiente razrahljivosti je potrebno upoštevati v E.M. posamezne postavke. Za ves material,ki je bil odpeljan na stalno deponijo morajo biti priloženi izpolnjeni evidenčni listi</t>
  </si>
  <si>
    <t>Rušenje in ponovna izdelava zgornjega ustroja  poti in zelenic upoštevan v načrtu zunanje ureditve</t>
  </si>
  <si>
    <t>SKUPNA REKAPITULACIJA - KANALIZACIJA</t>
  </si>
  <si>
    <t>2.1</t>
  </si>
  <si>
    <t>brez DDV</t>
  </si>
  <si>
    <t>2.2.1 NAČRT JAVNEGA VODOVODA</t>
  </si>
  <si>
    <t>št. načrta: 1394/N-22, februar 2022</t>
  </si>
  <si>
    <t>634/D-22-PZI, marec 2022</t>
  </si>
  <si>
    <t>0.2.1 NAČRT JAVNE KANALIZACIJE</t>
  </si>
  <si>
    <t>št. načrta: 016/21-MB, april 2022</t>
  </si>
  <si>
    <t xml:space="preserve">OPOMBA: </t>
  </si>
  <si>
    <t>PRI VSEH DELIH UPOŠTEVATI SPLOŠNE IN POSEBNE TEHNIŠKE POGOJE!</t>
  </si>
  <si>
    <t>RAZNE MOREBITNE PRESTAVITVE OBSTOJEČIH KOMUNALNIH VODOV V TEM POPISU NISO ZAJETE, RAZEN ZAŠČITA OBSTOJEČIH ELEKTROENERGETSKIH VODOV! Rušitvena dela in finalna ureditev (zgornji finalni ustroj) sta obdelana v projektu rekonstrukcija ceste in zunanja ureditev drugega projektanta in v tem popisu niso zajeta !!!</t>
  </si>
  <si>
    <t>OPOMBA! Predvidi se sočasna izvedba s projektom : Osrednja aleja pokopališča Žale, investitorja MOL in projektanta  Atelje Marko Mušič, d.o.o. Trasa EKK mora biti usklajena s tem projektom in ostalimi upravljalci komunalnih vodov. Pri križanjih z ostalimi predvidenimi vodi je potrebno dosledno upoštevati odmike med vodi opisane v tem načrtu!!!!</t>
  </si>
  <si>
    <t>Sestavil : Boris Blatnik</t>
  </si>
  <si>
    <t>PREDDELA IN RUŠITVENA DELA</t>
  </si>
  <si>
    <t>em</t>
  </si>
  <si>
    <t>znesek v eur</t>
  </si>
  <si>
    <r>
      <t xml:space="preserve">OPOMBA: </t>
    </r>
    <r>
      <rPr>
        <sz val="10"/>
        <rFont val="Arial CE"/>
        <family val="2"/>
        <charset val="238"/>
      </rPr>
      <t xml:space="preserve">PRI VSEH POSTAVKAH RUŠITVENIH DEL UPOŠTEVATI VSE PRENOSE IN TRANSPORTE RUŠEVIN NA GRADBIŠČNO DEPONIJO OZ. NA PREVOZNO SREDSTVO!  </t>
    </r>
    <r>
      <rPr>
        <b/>
        <sz val="10"/>
        <rFont val="Arial CE"/>
        <charset val="238"/>
      </rPr>
      <t xml:space="preserve">Cestne zapore so obdelane v skupnem elaboratu in niso predmet tega popisa!   </t>
    </r>
    <r>
      <rPr>
        <sz val="10"/>
        <rFont val="Arial CE"/>
        <family val="2"/>
        <charset val="238"/>
      </rPr>
      <t xml:space="preserve">                                                                                           </t>
    </r>
  </si>
  <si>
    <r>
      <rPr>
        <b/>
        <sz val="10"/>
        <rFont val="Arial"/>
        <family val="2"/>
        <charset val="238"/>
      </rPr>
      <t>Geodetske storitve:</t>
    </r>
    <r>
      <rPr>
        <sz val="10"/>
        <rFont val="Arial"/>
        <family val="2"/>
        <charset val="238"/>
      </rPr>
      <t xml:space="preserve"> Zakoličba trase kabelske kanalizacije</t>
    </r>
  </si>
  <si>
    <r>
      <t>m</t>
    </r>
    <r>
      <rPr>
        <vertAlign val="superscript"/>
        <sz val="10"/>
        <color indexed="8"/>
        <rFont val="Arial CE"/>
        <charset val="238"/>
      </rPr>
      <t>1</t>
    </r>
  </si>
  <si>
    <r>
      <rPr>
        <b/>
        <sz val="10"/>
        <rFont val="Arial"/>
        <family val="2"/>
        <charset val="238"/>
      </rPr>
      <t>Geodetske storitve</t>
    </r>
    <r>
      <rPr>
        <sz val="10"/>
        <rFont val="Arial"/>
        <family val="2"/>
        <charset val="238"/>
      </rPr>
      <t>: Zakoličba točkovnih elementov (jaški, oporni zidovi, zidovi, znaki, semaforji, elementi urbane opreme, drevesa in podobno)</t>
    </r>
  </si>
  <si>
    <t xml:space="preserve">RUŠITVENA DELA </t>
  </si>
  <si>
    <t>Rušitvena dela so obdelana v projektu rekonstrukcija ceste in zunanja ureditev drugega projektanta in v tem popisu niso zajeta !!!</t>
  </si>
  <si>
    <t>IZKOPI-ZASIPI-ODVOZI</t>
  </si>
  <si>
    <r>
      <rPr>
        <b/>
        <sz val="10"/>
        <rFont val="Arial CE"/>
        <charset val="238"/>
      </rPr>
      <t xml:space="preserve">Široki strojni izkop gradbene jame zaradi zaščite obstoječih elektro vodov </t>
    </r>
    <r>
      <rPr>
        <sz val="10"/>
        <rFont val="Arial CE"/>
        <charset val="238"/>
      </rPr>
      <t xml:space="preserve">   v raščenem terenu III. ktg. Globine do 0,80 m in širine do 1,00 m V ceni  upoštevati nakladanje materiala na prevozno sredstvo.</t>
    </r>
  </si>
  <si>
    <r>
      <t>m</t>
    </r>
    <r>
      <rPr>
        <vertAlign val="superscript"/>
        <sz val="10"/>
        <rFont val="Arial CE"/>
        <charset val="238"/>
      </rPr>
      <t>3</t>
    </r>
  </si>
  <si>
    <r>
      <rPr>
        <b/>
        <sz val="10"/>
        <rFont val="Arial CE"/>
        <charset val="238"/>
      </rPr>
      <t>Široki strojni izkop gradbene jame za jaške,</t>
    </r>
    <r>
      <rPr>
        <sz val="10"/>
        <rFont val="Arial CE"/>
        <charset val="238"/>
      </rPr>
      <t xml:space="preserve">  v raščenem terenu III. ktg. Globine do 2,50 m za jaške (zavarovanje brežin gradbene jame). V ceni  upoštevati nakladanje materiala na prevozno sredstvo.</t>
    </r>
  </si>
  <si>
    <r>
      <rPr>
        <b/>
        <sz val="10"/>
        <rFont val="Arial CE"/>
        <charset val="238"/>
      </rPr>
      <t>Ozek strojni izkop gradbene jame za jarek EKK</t>
    </r>
    <r>
      <rPr>
        <sz val="10"/>
        <rFont val="Arial CE"/>
        <charset val="238"/>
      </rPr>
      <t xml:space="preserve">  v terenu III. ktg. Širine 60 cm in globine  do 120 cm . V ceni upoštevati nakladanje materiala na prevozno sredstvo.</t>
    </r>
  </si>
  <si>
    <r>
      <rPr>
        <b/>
        <sz val="10"/>
        <rFont val="Arial CE"/>
        <charset val="238"/>
      </rPr>
      <t>Pazljiv ročni  izkop</t>
    </r>
    <r>
      <rPr>
        <sz val="11"/>
        <rFont val="Arial Narrow CE"/>
        <family val="2"/>
        <charset val="238"/>
      </rPr>
      <t xml:space="preserve"> v območju križanj in približevanj  širine prečno do 50 cm,, dolžine do 200 cm in globine do 200 cm v terenu III.ktg. V ceni upoštevati: izkop in iznos odkopanega materiala na prevozno sredstvo. ocena </t>
    </r>
  </si>
  <si>
    <r>
      <rPr>
        <b/>
        <sz val="10"/>
        <rFont val="Arial CE"/>
        <charset val="238"/>
      </rPr>
      <t>Pazljiv ročni  izkop</t>
    </r>
    <r>
      <rPr>
        <sz val="11"/>
        <rFont val="Arial Narrow CE"/>
        <family val="2"/>
        <charset val="238"/>
      </rPr>
      <t xml:space="preserve"> </t>
    </r>
    <r>
      <rPr>
        <b/>
        <sz val="10"/>
        <rFont val="Arial CE"/>
        <charset val="238"/>
      </rPr>
      <t>zaščite obstoječih elektro vodov</t>
    </r>
    <r>
      <rPr>
        <sz val="11"/>
        <rFont val="Arial Narrow CE"/>
        <family val="2"/>
        <charset val="238"/>
      </rPr>
      <t xml:space="preserve">  širine prečno do 100 cm,,  in globine do 20 cm v terenu III.ktg. Izkop med on okoli obstoječih cevi zaradi obbetonaže. V ceni upoštevati: izkop in iznos odkopanega materiala na prevozno sredstvo. ocena </t>
    </r>
  </si>
  <si>
    <r>
      <rPr>
        <b/>
        <sz val="10"/>
        <rFont val="Arial CE"/>
        <charset val="238"/>
      </rPr>
      <t>Dobava in zasip za zidovi jaškov, in nad novo EKK  iz novega TD 0-32</t>
    </r>
    <r>
      <rPr>
        <sz val="11"/>
        <rFont val="Arial Narrow CE"/>
        <family val="2"/>
        <charset val="238"/>
      </rPr>
      <t xml:space="preserve"> (h= 2,0 m za jaške ),  in nad EKK (H= do max 0,40 m) . Zasip se vgrajuje in  uvalja v plasteh 20-30 cm do primerne zbitosti (Evd2 = 80 MPa).</t>
    </r>
    <r>
      <rPr>
        <b/>
        <sz val="10"/>
        <rFont val="Arial CE"/>
        <charset val="238"/>
      </rPr>
      <t xml:space="preserve"> </t>
    </r>
    <r>
      <rPr>
        <sz val="10"/>
        <rFont val="Arial CE"/>
        <charset val="238"/>
      </rPr>
      <t>V ceni je upoštevati tudi nakladanje in prevoz materiala.</t>
    </r>
  </si>
  <si>
    <r>
      <rPr>
        <b/>
        <sz val="10"/>
        <rFont val="Arial CE"/>
        <charset val="238"/>
      </rPr>
      <t>Dobava in zasip nad zaščitenimi elektro vodi iz novega TD 0-32</t>
    </r>
    <r>
      <rPr>
        <sz val="11"/>
        <rFont val="Arial Narrow CE"/>
        <family val="2"/>
        <charset val="238"/>
      </rPr>
      <t xml:space="preserve">  nad zaščiteno EKK (H= do max 0,40 m) . Zasip se vgrajuje in  uvalja v plasteh 20-30 cm do primerne zbitosti (Evd2 = 80 MPa).</t>
    </r>
    <r>
      <rPr>
        <b/>
        <sz val="10"/>
        <rFont val="Arial CE"/>
        <charset val="238"/>
      </rPr>
      <t xml:space="preserve"> </t>
    </r>
    <r>
      <rPr>
        <sz val="10"/>
        <rFont val="Arial CE"/>
        <charset val="238"/>
      </rPr>
      <t>V ceni je upoštevati tudi nakladanje in prevoz materiala.</t>
    </r>
  </si>
  <si>
    <r>
      <rPr>
        <b/>
        <sz val="10"/>
        <rFont val="Arial CE"/>
        <charset val="238"/>
      </rPr>
      <t>Odvoz izkopanega materiala</t>
    </r>
    <r>
      <rPr>
        <sz val="10"/>
        <rFont val="Arial CE"/>
        <charset val="238"/>
      </rPr>
      <t xml:space="preserve"> III. Kat z upoštevanim faktorjem nakladanja na stalno deponijo, vključno s plačilom taks in stroški odlaganja materiala ter razgrinjanjem na deponiji. </t>
    </r>
  </si>
  <si>
    <t>TAMPONI-ZAVAROVANJE-OSTALO</t>
  </si>
  <si>
    <r>
      <rPr>
        <b/>
        <sz val="10"/>
        <rFont val="Arial CE"/>
        <charset val="238"/>
      </rPr>
      <t>Planiranje  dna gradbene jame jaškov</t>
    </r>
    <r>
      <rPr>
        <sz val="11"/>
        <rFont val="Arial Narrow CE"/>
        <family val="2"/>
        <charset val="238"/>
      </rPr>
      <t xml:space="preserve"> za pripravo podložnega betona  v točnosti </t>
    </r>
    <r>
      <rPr>
        <sz val="10"/>
        <rFont val="Arial"/>
        <family val="2"/>
        <charset val="238"/>
      </rPr>
      <t>±</t>
    </r>
    <r>
      <rPr>
        <sz val="10"/>
        <rFont val="Arial CE"/>
        <charset val="238"/>
      </rPr>
      <t xml:space="preserve"> 1 cm. </t>
    </r>
  </si>
  <si>
    <r>
      <t>m</t>
    </r>
    <r>
      <rPr>
        <vertAlign val="superscript"/>
        <sz val="10"/>
        <rFont val="Arial CE"/>
        <charset val="238"/>
      </rPr>
      <t>2</t>
    </r>
  </si>
  <si>
    <r>
      <rPr>
        <b/>
        <sz val="10"/>
        <rFont val="Arial CE"/>
        <charset val="238"/>
      </rPr>
      <t>Zavarovanje brežine oboda gradbene jame</t>
    </r>
    <r>
      <rPr>
        <sz val="11"/>
        <rFont val="Arial Narrow CE"/>
        <family val="2"/>
        <charset val="238"/>
      </rPr>
      <t xml:space="preserve"> proti izpiranju z obrizgom s cementnim mlekom in prekritjem s PVC folijo - samo v območju jaškov .</t>
    </r>
  </si>
  <si>
    <r>
      <rPr>
        <b/>
        <sz val="10"/>
        <rFont val="Arial"/>
        <family val="2"/>
        <charset val="238"/>
      </rPr>
      <t>Meritve zbitosti tamponske podlage</t>
    </r>
    <r>
      <rPr>
        <sz val="10"/>
        <rFont val="Arial"/>
        <family val="2"/>
        <charset val="238"/>
      </rPr>
      <t xml:space="preserve"> in izdaja poročila s strani pooblaščene institucije.</t>
    </r>
  </si>
  <si>
    <t>BETONSKA IN AB DELA</t>
  </si>
  <si>
    <t>BETONI</t>
  </si>
  <si>
    <r>
      <rPr>
        <b/>
        <sz val="10"/>
        <rFont val="Arial CE"/>
        <charset val="238"/>
      </rPr>
      <t>Dobava in vgrajevanje betona C12/15</t>
    </r>
    <r>
      <rPr>
        <sz val="10"/>
        <rFont val="Arial CE"/>
        <family val="2"/>
        <charset val="238"/>
      </rPr>
      <t xml:space="preserve"> v nearmiranerarmirane konstrukcije, prereza  0,1-0,2 m</t>
    </r>
    <r>
      <rPr>
        <vertAlign val="superscript"/>
        <sz val="10"/>
        <rFont val="Arial CE"/>
        <charset val="238"/>
      </rPr>
      <t>3</t>
    </r>
    <r>
      <rPr>
        <sz val="10"/>
        <rFont val="Arial CE"/>
        <family val="2"/>
        <charset val="238"/>
      </rPr>
      <t>/m</t>
    </r>
    <r>
      <rPr>
        <vertAlign val="superscript"/>
        <sz val="10"/>
        <rFont val="Arial CE"/>
        <charset val="238"/>
      </rPr>
      <t>1</t>
    </r>
    <r>
      <rPr>
        <sz val="10"/>
        <rFont val="Arial CE"/>
        <family val="2"/>
        <charset val="238"/>
      </rPr>
      <t xml:space="preserve">. </t>
    </r>
    <r>
      <rPr>
        <b/>
        <sz val="10"/>
        <rFont val="Arial CE"/>
        <charset val="238"/>
      </rPr>
      <t xml:space="preserve"> podložni beton pod jaški deb 7 cm.</t>
    </r>
  </si>
  <si>
    <r>
      <rPr>
        <b/>
        <sz val="10"/>
        <rFont val="Arial CE"/>
        <charset val="238"/>
      </rPr>
      <t xml:space="preserve">Dobava in vgrajevanje betona C30/37 , </t>
    </r>
    <r>
      <rPr>
        <sz val="11"/>
        <rFont val="Arial Narrow CE"/>
        <family val="2"/>
        <charset val="238"/>
      </rPr>
      <t>XD3, XF2, PV III, D max. 16 v armirane konstrukcije, prereza do-0,30 m3/m1</t>
    </r>
    <r>
      <rPr>
        <b/>
        <sz val="10"/>
        <rFont val="Arial CE"/>
        <charset val="238"/>
      </rPr>
      <t xml:space="preserve"> Jaški (dno-stene-plošča-nadvišanja)</t>
    </r>
  </si>
  <si>
    <r>
      <rPr>
        <b/>
        <sz val="10"/>
        <color indexed="8"/>
        <rFont val="Arial CE"/>
        <charset val="238"/>
      </rPr>
      <t>Dobava in vgrajevanje betona C25/30</t>
    </r>
    <r>
      <rPr>
        <sz val="10"/>
        <color indexed="8"/>
        <rFont val="Arial CE"/>
        <charset val="238"/>
      </rPr>
      <t xml:space="preserve">, XC2, PV II, D max.16 v armirane konstrukcije, prereza nad 0,30 m3/m1,m2. </t>
    </r>
    <r>
      <rPr>
        <b/>
        <sz val="10"/>
        <color indexed="8"/>
        <rFont val="Arial CE"/>
        <charset val="238"/>
      </rPr>
      <t>Obbetonirana nova EKK (mreža pod in nad cevmi).</t>
    </r>
  </si>
  <si>
    <r>
      <rPr>
        <b/>
        <sz val="10"/>
        <color indexed="8"/>
        <rFont val="Arial CE"/>
        <charset val="238"/>
      </rPr>
      <t>Dobava in vgrajevanje betona C25/30</t>
    </r>
    <r>
      <rPr>
        <sz val="10"/>
        <color indexed="8"/>
        <rFont val="Arial CE"/>
        <charset val="238"/>
      </rPr>
      <t xml:space="preserve">, XC2, PV II, D max.16 v armirane konstrukcije, prereza nad 0,30 m3/m1,m2. </t>
    </r>
    <r>
      <rPr>
        <b/>
        <sz val="10"/>
        <color indexed="8"/>
        <rFont val="Arial CE"/>
        <charset val="238"/>
      </rPr>
      <t>Obbetonirana nova zaščita elektro vodov (mreža nad cevmi).</t>
    </r>
  </si>
  <si>
    <t>ARMATURA OSTALO</t>
  </si>
  <si>
    <r>
      <rPr>
        <b/>
        <sz val="10"/>
        <color indexed="8"/>
        <rFont val="Arial CE"/>
        <family val="2"/>
        <charset val="238"/>
      </rPr>
      <t xml:space="preserve">Dobava, krivljjenje, polaganje in vezanje srednje komplicirane armature RA S500 do </t>
    </r>
    <r>
      <rPr>
        <b/>
        <sz val="10"/>
        <color indexed="8"/>
        <rFont val="Symbol"/>
        <family val="1"/>
        <charset val="2"/>
      </rPr>
      <t>f</t>
    </r>
    <r>
      <rPr>
        <b/>
        <sz val="10"/>
        <color indexed="8"/>
        <rFont val="Arial CE"/>
        <family val="2"/>
        <charset val="238"/>
      </rPr>
      <t>12 mm</t>
    </r>
    <r>
      <rPr>
        <sz val="10"/>
        <color indexed="8"/>
        <rFont val="Arial CE"/>
        <family val="2"/>
        <charset val="238"/>
      </rPr>
      <t xml:space="preserve">. Obračun po armaturnem izvlečku. </t>
    </r>
    <r>
      <rPr>
        <b/>
        <sz val="10"/>
        <color indexed="8"/>
        <rFont val="Arial CE"/>
        <charset val="238"/>
      </rPr>
      <t>JAŠKI</t>
    </r>
  </si>
  <si>
    <r>
      <rPr>
        <b/>
        <sz val="10"/>
        <color indexed="8"/>
        <rFont val="Arial CE"/>
        <family val="2"/>
        <charset val="238"/>
      </rPr>
      <t xml:space="preserve">Dobava, krivljenje, polaganje in vezanje srednje  komplicirane armature RA S500 nad </t>
    </r>
    <r>
      <rPr>
        <b/>
        <sz val="10"/>
        <color indexed="8"/>
        <rFont val="Symbol"/>
        <family val="1"/>
        <charset val="2"/>
      </rPr>
      <t>f</t>
    </r>
    <r>
      <rPr>
        <b/>
        <sz val="10"/>
        <color indexed="8"/>
        <rFont val="Arial CE"/>
        <family val="2"/>
        <charset val="238"/>
      </rPr>
      <t>12 mm</t>
    </r>
    <r>
      <rPr>
        <sz val="10"/>
        <color indexed="8"/>
        <rFont val="Arial CE"/>
        <family val="2"/>
        <charset val="238"/>
      </rPr>
      <t>. Obračun po armaturnem izvlečku.</t>
    </r>
    <r>
      <rPr>
        <b/>
        <sz val="10"/>
        <color indexed="8"/>
        <rFont val="Arial CE"/>
        <charset val="238"/>
      </rPr>
      <t xml:space="preserve"> JAŠKI</t>
    </r>
  </si>
  <si>
    <t>24.</t>
  </si>
  <si>
    <r>
      <rPr>
        <b/>
        <sz val="10"/>
        <color indexed="8"/>
        <rFont val="Arial CE"/>
        <charset val="238"/>
      </rPr>
      <t>Dobava, polaganje armaturnih mrež RA MAG S500</t>
    </r>
    <r>
      <rPr>
        <sz val="10"/>
        <color indexed="8"/>
        <rFont val="Arial CE"/>
        <family val="2"/>
        <charset val="238"/>
      </rPr>
      <t xml:space="preserve"> </t>
    </r>
    <r>
      <rPr>
        <sz val="10"/>
        <color indexed="8"/>
        <rFont val="Arial CE"/>
        <family val="2"/>
        <charset val="238"/>
      </rPr>
      <t xml:space="preserve">  vključno z prefabriciranimi distančniki za armaturo, katere je potrebno upoštevati v ceni armature. Obračun po armaturnem izvlečku . </t>
    </r>
    <r>
      <rPr>
        <b/>
        <sz val="10"/>
        <color indexed="8"/>
        <rFont val="Arial CE"/>
        <charset val="238"/>
      </rPr>
      <t>JAŠKI</t>
    </r>
  </si>
  <si>
    <t>25.</t>
  </si>
  <si>
    <r>
      <rPr>
        <b/>
        <sz val="10"/>
        <color indexed="8"/>
        <rFont val="Arial CE"/>
        <charset val="238"/>
      </rPr>
      <t>Dobava, polaganje armaturnih mrež RA MAG S500</t>
    </r>
    <r>
      <rPr>
        <sz val="10"/>
        <color indexed="8"/>
        <rFont val="Arial CE"/>
        <family val="2"/>
        <charset val="238"/>
      </rPr>
      <t xml:space="preserve"> </t>
    </r>
    <r>
      <rPr>
        <b/>
        <sz val="10"/>
        <color indexed="8"/>
        <rFont val="Arial CE"/>
        <charset val="238"/>
      </rPr>
      <t>+/- R 226</t>
    </r>
    <r>
      <rPr>
        <sz val="10"/>
        <color indexed="8"/>
        <rFont val="Arial CE"/>
        <family val="2"/>
        <charset val="238"/>
      </rPr>
      <t xml:space="preserve">  vključno z prefabriciranimi distančniki za armaturo, katere je potrebno upoštevati v ceni armature. Obračun po armaturnem izvlečku .</t>
    </r>
    <r>
      <rPr>
        <b/>
        <sz val="10"/>
        <color indexed="8"/>
        <rFont val="Arial CE"/>
        <charset val="238"/>
      </rPr>
      <t>NOVA</t>
    </r>
    <r>
      <rPr>
        <sz val="10"/>
        <color indexed="8"/>
        <rFont val="Arial CE"/>
        <family val="2"/>
        <charset val="238"/>
      </rPr>
      <t xml:space="preserve"> </t>
    </r>
    <r>
      <rPr>
        <b/>
        <sz val="10"/>
        <color indexed="8"/>
        <rFont val="Arial CE"/>
        <charset val="238"/>
      </rPr>
      <t>EKK palice v vzdolžni smeri  2,9 kg/m2</t>
    </r>
  </si>
  <si>
    <t>26.</t>
  </si>
  <si>
    <r>
      <rPr>
        <b/>
        <sz val="10"/>
        <color indexed="8"/>
        <rFont val="Arial CE"/>
        <charset val="238"/>
      </rPr>
      <t>Dobava, polaganje armaturnih mrež RA MAG S500</t>
    </r>
    <r>
      <rPr>
        <sz val="10"/>
        <color indexed="8"/>
        <rFont val="Arial CE"/>
        <family val="2"/>
        <charset val="238"/>
      </rPr>
      <t xml:space="preserve"> </t>
    </r>
    <r>
      <rPr>
        <b/>
        <sz val="10"/>
        <color indexed="8"/>
        <rFont val="Arial CE"/>
        <charset val="238"/>
      </rPr>
      <t>+/- R 226</t>
    </r>
    <r>
      <rPr>
        <sz val="10"/>
        <color indexed="8"/>
        <rFont val="Arial CE"/>
        <family val="2"/>
        <charset val="238"/>
      </rPr>
      <t xml:space="preserve">  vključno z prefabriciranimi distančniki za armaturo, katere je potrebno upoštevati v ceni armature. Obračun po armaturnem izvlečku .Z</t>
    </r>
    <r>
      <rPr>
        <b/>
        <sz val="10"/>
        <color indexed="8"/>
        <rFont val="Arial CE"/>
        <charset val="238"/>
      </rPr>
      <t>a zaščito obstoječih elektro vodov palice v vzdolžni smeri  2,9 kg/m2</t>
    </r>
  </si>
  <si>
    <t>D.</t>
  </si>
  <si>
    <t>TESARSKA  DELA</t>
  </si>
  <si>
    <t>28.</t>
  </si>
  <si>
    <r>
      <rPr>
        <b/>
        <sz val="10"/>
        <rFont val="Arial CE"/>
        <charset val="238"/>
      </rPr>
      <t>Dobava, montaža, demontaža in čiščenje opaža robov</t>
    </r>
    <r>
      <rPr>
        <sz val="10"/>
        <rFont val="Arial CE"/>
        <family val="2"/>
        <charset val="238"/>
      </rPr>
      <t xml:space="preserve"> podložnega betona  iz desk in plohov višine do 10 cm - </t>
    </r>
    <r>
      <rPr>
        <b/>
        <sz val="10"/>
        <rFont val="Arial CE"/>
        <charset val="238"/>
      </rPr>
      <t>PODLOŽNI BETON JAŠKA.</t>
    </r>
  </si>
  <si>
    <r>
      <t>m</t>
    </r>
    <r>
      <rPr>
        <vertAlign val="superscript"/>
        <sz val="10"/>
        <rFont val="Arial CE"/>
        <charset val="238"/>
      </rPr>
      <t>1</t>
    </r>
  </si>
  <si>
    <t>29.</t>
  </si>
  <si>
    <r>
      <rPr>
        <b/>
        <sz val="10"/>
        <rFont val="Arial CE"/>
        <charset val="238"/>
      </rPr>
      <t>Dobava, montaža, demontaža in čiščenje dvostranskega vezanega opaža</t>
    </r>
    <r>
      <rPr>
        <sz val="10"/>
        <rFont val="Arial CE"/>
        <family val="2"/>
        <charset val="238"/>
      </rPr>
      <t xml:space="preserve"> vidnih ravnih AB zidov - viden beton VB3, višine do 3 m z opiranjem </t>
    </r>
  </si>
  <si>
    <t>30.</t>
  </si>
  <si>
    <r>
      <rPr>
        <b/>
        <sz val="10"/>
        <rFont val="Arial CE"/>
        <charset val="238"/>
      </rPr>
      <t xml:space="preserve">Dobava, montaža, demontaža in čiščenje opaža iz ravnih vezanih plošč, </t>
    </r>
    <r>
      <rPr>
        <sz val="11"/>
        <rFont val="Arial Narrow CE"/>
        <family val="2"/>
        <charset val="238"/>
      </rPr>
      <t>za AB ploščo</t>
    </r>
    <r>
      <rPr>
        <sz val="10"/>
        <rFont val="Arial CE"/>
        <family val="2"/>
        <charset val="238"/>
      </rPr>
      <t xml:space="preserve"> debeline do 20 cm, s podpiranjem do 3,0 m višine</t>
    </r>
  </si>
  <si>
    <t>31.</t>
  </si>
  <si>
    <r>
      <rPr>
        <b/>
        <sz val="10"/>
        <rFont val="Arial CE"/>
        <charset val="238"/>
      </rPr>
      <t>Dobava, montaža, demontaža in čiščenje opaža odprtin</t>
    </r>
    <r>
      <rPr>
        <sz val="10"/>
        <rFont val="Arial CE"/>
        <family val="2"/>
        <charset val="238"/>
      </rPr>
      <t xml:space="preserve"> in prehodov iz desk in  razvite površine do 0,10 m2 (poglobitev v talni plošči za TS 15/15)</t>
    </r>
  </si>
  <si>
    <t>32.</t>
  </si>
  <si>
    <r>
      <rPr>
        <b/>
        <sz val="10"/>
        <rFont val="Arial CE"/>
        <charset val="238"/>
      </rPr>
      <t>Dobava, montaža, demontaža in čiščenje opaža odprtin</t>
    </r>
    <r>
      <rPr>
        <sz val="10"/>
        <rFont val="Arial CE"/>
        <family val="2"/>
        <charset val="238"/>
      </rPr>
      <t xml:space="preserve"> in prehodov iz desk razvite površine 0,50-1,00 m2 (</t>
    </r>
    <r>
      <rPr>
        <b/>
        <sz val="10"/>
        <rFont val="Arial CE"/>
        <charset val="238"/>
      </rPr>
      <t>vstopni jaški- dvojni pokrov</t>
    </r>
    <r>
      <rPr>
        <sz val="10"/>
        <rFont val="Arial CE"/>
        <family val="2"/>
        <charset val="238"/>
      </rPr>
      <t>)</t>
    </r>
  </si>
  <si>
    <t>33.</t>
  </si>
  <si>
    <r>
      <rPr>
        <b/>
        <sz val="10"/>
        <rFont val="Arial CE"/>
        <charset val="238"/>
      </rPr>
      <t>Dobava, montaža, demontaža in čiščenje opaža odprtin</t>
    </r>
    <r>
      <rPr>
        <sz val="10"/>
        <rFont val="Arial CE"/>
        <family val="2"/>
        <charset val="238"/>
      </rPr>
      <t xml:space="preserve"> in prehodov iz desk razvite površine 0,50-1,00 m2 (</t>
    </r>
    <r>
      <rPr>
        <b/>
        <sz val="10"/>
        <rFont val="Arial CE"/>
        <charset val="238"/>
      </rPr>
      <t>vstopni jaški- enojni pokrov</t>
    </r>
    <r>
      <rPr>
        <sz val="10"/>
        <rFont val="Arial CE"/>
        <family val="2"/>
        <charset val="238"/>
      </rPr>
      <t>)</t>
    </r>
  </si>
  <si>
    <t>34.</t>
  </si>
  <si>
    <r>
      <rPr>
        <b/>
        <sz val="10"/>
        <rFont val="Arial CE"/>
        <charset val="238"/>
      </rPr>
      <t>Dobava, montaža, demontaža in čiščenje opaža odprtin</t>
    </r>
    <r>
      <rPr>
        <sz val="10"/>
        <rFont val="Arial CE"/>
        <family val="2"/>
        <charset val="238"/>
      </rPr>
      <t xml:space="preserve"> in prehodov iz desk razvite  površine od 0,10 do 0,50 m2 (za prehode cevi EKK)</t>
    </r>
  </si>
  <si>
    <t>35.</t>
  </si>
  <si>
    <r>
      <rPr>
        <b/>
        <sz val="10"/>
        <rFont val="Arial CE"/>
        <charset val="238"/>
      </rPr>
      <t>Dobava, montaža, demontaža in čiščenje dvostranskega opaža EKK</t>
    </r>
    <r>
      <rPr>
        <sz val="10"/>
        <rFont val="Arial CE"/>
        <family val="2"/>
        <charset val="238"/>
      </rPr>
      <t xml:space="preserve"> višina opaža 56 cm.</t>
    </r>
    <r>
      <rPr>
        <b/>
        <sz val="10"/>
        <rFont val="Arial CE"/>
        <charset val="238"/>
      </rPr>
      <t xml:space="preserve"> (pri široki gradbeni jami-križanja, pred jaškom….)</t>
    </r>
  </si>
  <si>
    <t>ZIDARSKA  DELA</t>
  </si>
  <si>
    <t>37.</t>
  </si>
  <si>
    <r>
      <rPr>
        <b/>
        <sz val="10"/>
        <rFont val="Arial CE"/>
        <charset val="238"/>
      </rPr>
      <t>Zaribavanje svežega betona</t>
    </r>
    <r>
      <rPr>
        <sz val="10"/>
        <rFont val="Arial CE"/>
        <family val="2"/>
        <charset val="238"/>
      </rPr>
      <t xml:space="preserve"> z dodajanjem suhe mešanice C.M. 1:2, kot finalni tlak v naklonu (dno jaškov)</t>
    </r>
  </si>
  <si>
    <t>38.</t>
  </si>
  <si>
    <r>
      <rPr>
        <b/>
        <sz val="10"/>
        <rFont val="Arial CE"/>
        <charset val="238"/>
      </rPr>
      <t xml:space="preserve">Dobava in vgrajevanje talnih kovinskih okvirjev </t>
    </r>
    <r>
      <rPr>
        <sz val="10"/>
        <rFont val="Arial CE"/>
        <family val="2"/>
        <charset val="238"/>
      </rPr>
      <t xml:space="preserve">velikosti 0,75-1,50 m2 s pritrjevanjem na opaž pred betoniranjem (kovinski okvir pokrova jaška </t>
    </r>
    <r>
      <rPr>
        <b/>
        <sz val="10"/>
        <rFont val="Arial CE"/>
        <charset val="238"/>
      </rPr>
      <t>NORINCO ERMATIC art. ER4S 122060 VCHC vel. 1220/600 mm</t>
    </r>
    <r>
      <rPr>
        <sz val="10"/>
        <rFont val="Arial CE"/>
        <family val="2"/>
        <charset val="238"/>
      </rPr>
      <t xml:space="preserve"> 5 kom ( po navodilih proizvajalca)</t>
    </r>
  </si>
  <si>
    <t>39.</t>
  </si>
  <si>
    <r>
      <rPr>
        <b/>
        <sz val="10"/>
        <rFont val="Arial CE"/>
        <charset val="238"/>
      </rPr>
      <t xml:space="preserve">Dobava in vgrajevanje talnih kovinskih okvirjev </t>
    </r>
    <r>
      <rPr>
        <sz val="10"/>
        <rFont val="Arial CE"/>
        <family val="2"/>
        <charset val="238"/>
      </rPr>
      <t xml:space="preserve">velikosti 0,75-1,50 m2 s pritrjevanjem na opaž pred betoniranjem (kovinski okvir pokrova jaška </t>
    </r>
    <r>
      <rPr>
        <b/>
        <sz val="10"/>
        <rFont val="Arial CE"/>
        <charset val="238"/>
      </rPr>
      <t>NORINCO TRUCK vel. 600/600 mm</t>
    </r>
    <r>
      <rPr>
        <sz val="10"/>
        <rFont val="Arial CE"/>
        <family val="2"/>
        <charset val="238"/>
      </rPr>
      <t xml:space="preserve"> 1 kom ( po navodilih proizvajalca)</t>
    </r>
  </si>
  <si>
    <t>40.</t>
  </si>
  <si>
    <r>
      <rPr>
        <b/>
        <sz val="10"/>
        <rFont val="Arial CE"/>
        <charset val="238"/>
      </rPr>
      <t>Dobava in vgrajevanje talnega sifona</t>
    </r>
    <r>
      <rPr>
        <sz val="10"/>
        <rFont val="Arial CE"/>
        <family val="2"/>
        <charset val="238"/>
      </rPr>
      <t xml:space="preserve"> v jašku TS 15/15, z direktnim izpustom v zemljino s PVC cefjo fi 50 L= do 50 cm</t>
    </r>
  </si>
  <si>
    <t>41.</t>
  </si>
  <si>
    <r>
      <rPr>
        <b/>
        <sz val="10"/>
        <rFont val="Arial CE"/>
        <charset val="238"/>
      </rPr>
      <t>Zapolnitev odprtin z drobnozrnatim ekspanzivnim betonom C 25/30</t>
    </r>
    <r>
      <rPr>
        <sz val="10"/>
        <rFont val="Arial CE"/>
        <family val="2"/>
        <charset val="238"/>
      </rPr>
      <t xml:space="preserve"> ( kot. Npr. nabrekajoča malta 0-4 mm) in trajnoelastičnim PU kitom. na območju prehoda cevi EKK v jašek do 1 m2 (</t>
    </r>
    <r>
      <rPr>
        <b/>
        <sz val="10"/>
        <rFont val="Arial CE"/>
        <charset val="238"/>
      </rPr>
      <t>EKK v jaške</t>
    </r>
    <r>
      <rPr>
        <sz val="10"/>
        <rFont val="Arial CE"/>
        <family val="2"/>
        <charset val="238"/>
      </rPr>
      <t xml:space="preserve"> )</t>
    </r>
  </si>
  <si>
    <t>42.</t>
  </si>
  <si>
    <r>
      <rPr>
        <b/>
        <sz val="10"/>
        <rFont val="Arial CE"/>
        <charset val="238"/>
      </rPr>
      <t>Zapolnitev odprtin z drobnozrnatim ekspanzivnim betonom C 25/30</t>
    </r>
    <r>
      <rPr>
        <sz val="10"/>
        <rFont val="Arial CE"/>
        <family val="2"/>
        <charset val="238"/>
      </rPr>
      <t xml:space="preserve"> ( kot. Npr. nabrekajoča malta 0-4 mm) in trajnoelastičnim PU kitom. na območju prehoda cevi OPTIKE v jašek do 0,10 m2 (</t>
    </r>
    <r>
      <rPr>
        <b/>
        <sz val="10"/>
        <rFont val="Arial CE"/>
        <charset val="238"/>
      </rPr>
      <t>Optika v jaške</t>
    </r>
    <r>
      <rPr>
        <sz val="10"/>
        <rFont val="Arial CE"/>
        <family val="2"/>
        <charset val="238"/>
      </rPr>
      <t>)</t>
    </r>
  </si>
  <si>
    <t>43.</t>
  </si>
  <si>
    <r>
      <rPr>
        <b/>
        <sz val="10"/>
        <rFont val="Arial CE"/>
        <charset val="238"/>
      </rPr>
      <t>Razna drobna gradbena dela in zidarska pomoč obrtnikom</t>
    </r>
    <r>
      <rPr>
        <sz val="10"/>
        <rFont val="Arial CE"/>
        <family val="2"/>
        <charset val="238"/>
      </rPr>
      <t xml:space="preserve"> in montažerjem se obračuna po dejansko porabljenem času oz. materialu po sporazumno dogovorjeni ceni za enoto. Ponudnik navede vrednost KV in PK delavca</t>
    </r>
  </si>
  <si>
    <t>KV delavec:                EUR</t>
  </si>
  <si>
    <t>PK delavec:                EUR</t>
  </si>
  <si>
    <t>F.</t>
  </si>
  <si>
    <t>RAZNA  DELA</t>
  </si>
  <si>
    <t>45.</t>
  </si>
  <si>
    <r>
      <rPr>
        <b/>
        <sz val="10"/>
        <color indexed="8"/>
        <rFont val="Arial CE"/>
        <charset val="238"/>
      </rPr>
      <t xml:space="preserve">Dobava in montaža - LTŽ pokrova </t>
    </r>
    <r>
      <rPr>
        <sz val="10"/>
        <color indexed="8"/>
        <rFont val="Arial CE"/>
        <family val="2"/>
        <charset val="238"/>
      </rPr>
      <t xml:space="preserve"> dimenzij 600x600mm,  nosilnosti 600 KN, kompletno z vgradnjo ( NORINCO TRUCK 600 Montaža po navodilih proizvajalca.</t>
    </r>
  </si>
  <si>
    <t>46.</t>
  </si>
  <si>
    <r>
      <rPr>
        <b/>
        <sz val="10"/>
        <color indexed="8"/>
        <rFont val="Arial CE"/>
        <charset val="238"/>
      </rPr>
      <t>Dobava in montaža - LTŽ pokrova - dvojni z montažno prečko</t>
    </r>
    <r>
      <rPr>
        <sz val="10"/>
        <color indexed="8"/>
        <rFont val="Arial CE"/>
        <family val="2"/>
        <charset val="238"/>
      </rPr>
      <t xml:space="preserve"> dimenzij 1220x600mm,  nosilnosti 400 KN, kompletno z vgradnjo ( NORINCO ERMATIC art. ER4S 122060 VCHC vel. 1220/600 mm , nos. D400 kN. Montaža po navodilih proizvajalca.</t>
    </r>
  </si>
  <si>
    <t>CEVI EKK</t>
  </si>
  <si>
    <t>47.</t>
  </si>
  <si>
    <r>
      <rPr>
        <b/>
        <sz val="10"/>
        <color indexed="8"/>
        <rFont val="Arial CE"/>
        <charset val="238"/>
      </rPr>
      <t>Izdelava kabelske kanalizacije</t>
    </r>
    <r>
      <rPr>
        <sz val="10"/>
        <color indexed="8"/>
        <rFont val="Arial CE"/>
        <family val="2"/>
        <charset val="238"/>
      </rPr>
      <t xml:space="preserve"> iz cevi iz plastičnih mas - </t>
    </r>
    <r>
      <rPr>
        <b/>
        <sz val="10"/>
        <color indexed="8"/>
        <rFont val="Arial CE"/>
        <charset val="238"/>
      </rPr>
      <t>STIGMAFLEX</t>
    </r>
    <r>
      <rPr>
        <sz val="10"/>
        <color indexed="8"/>
        <rFont val="Arial CE"/>
        <family val="2"/>
        <charset val="238"/>
      </rPr>
      <t xml:space="preserve">  </t>
    </r>
    <r>
      <rPr>
        <b/>
        <sz val="10"/>
        <color indexed="8"/>
        <rFont val="Arial CE"/>
        <charset val="238"/>
      </rPr>
      <t>DN 125</t>
    </r>
    <r>
      <rPr>
        <sz val="10"/>
        <color indexed="8"/>
        <rFont val="Arial CE"/>
        <family val="2"/>
        <charset val="238"/>
      </rPr>
      <t xml:space="preserve"> mm, v eni in dveh i (1x6,3x2) s PVC distančniki (glavniki)</t>
    </r>
  </si>
  <si>
    <t>48.</t>
  </si>
  <si>
    <r>
      <rPr>
        <b/>
        <sz val="10"/>
        <color indexed="8"/>
        <rFont val="Arial CE"/>
        <charset val="238"/>
      </rPr>
      <t>Izdelava kabelske kanalizacije</t>
    </r>
    <r>
      <rPr>
        <sz val="10"/>
        <color indexed="8"/>
        <rFont val="Arial CE"/>
        <family val="2"/>
        <charset val="238"/>
      </rPr>
      <t xml:space="preserve"> iz cevi iz plastičnih mas - </t>
    </r>
    <r>
      <rPr>
        <b/>
        <sz val="10"/>
        <color indexed="8"/>
        <rFont val="Arial CE"/>
        <charset val="238"/>
      </rPr>
      <t>STIGMAFLEX</t>
    </r>
    <r>
      <rPr>
        <sz val="10"/>
        <color indexed="8"/>
        <rFont val="Arial CE"/>
        <family val="2"/>
        <charset val="238"/>
      </rPr>
      <t xml:space="preserve">  </t>
    </r>
    <r>
      <rPr>
        <b/>
        <sz val="10"/>
        <color indexed="8"/>
        <rFont val="Arial CE"/>
        <charset val="238"/>
      </rPr>
      <t>DN 160</t>
    </r>
    <r>
      <rPr>
        <sz val="10"/>
        <color indexed="8"/>
        <rFont val="Arial CE"/>
        <family val="2"/>
        <charset val="238"/>
      </rPr>
      <t xml:space="preserve"> mm, v dveh in treh vrstah (2x2, 3x2) s PVC distančniki (glavniki)</t>
    </r>
  </si>
  <si>
    <t>49.</t>
  </si>
  <si>
    <r>
      <rPr>
        <b/>
        <sz val="10"/>
        <color indexed="8"/>
        <rFont val="Arial CE"/>
        <charset val="238"/>
      </rPr>
      <t>Izdelava optične kanalizacije iz cevi iz plastičnih mas - PEHD</t>
    </r>
    <r>
      <rPr>
        <sz val="10"/>
        <color indexed="8"/>
        <rFont val="Arial CE"/>
        <family val="2"/>
        <charset val="238"/>
      </rPr>
      <t xml:space="preserve"> cevi DN 2x50 mm (dvojček); mere v m1 dvojčkov - skozi elektro jaške brez prekinitve</t>
    </r>
  </si>
  <si>
    <t>50.</t>
  </si>
  <si>
    <r>
      <rPr>
        <b/>
        <sz val="10"/>
        <color indexed="8"/>
        <rFont val="Arial CE"/>
        <charset val="238"/>
      </rPr>
      <t>Dobava in polaganje opozorilnega traku</t>
    </r>
    <r>
      <rPr>
        <sz val="10"/>
        <color indexed="8"/>
        <rFont val="Arial CE"/>
        <family val="2"/>
        <charset val="238"/>
      </rPr>
      <t xml:space="preserve"> "POZOR, EL.KABEL, nad obbetonirano EKK v višini glede na situacijo.</t>
    </r>
  </si>
  <si>
    <t>OZEMLJITVE</t>
  </si>
  <si>
    <t>51.</t>
  </si>
  <si>
    <r>
      <rPr>
        <b/>
        <sz val="10"/>
        <color indexed="8"/>
        <rFont val="Arial CE"/>
        <charset val="238"/>
      </rPr>
      <t>Dobava in polaganje FeZn ozemljitvenega valjanca</t>
    </r>
    <r>
      <rPr>
        <sz val="10"/>
        <color indexed="8"/>
        <rFont val="Arial CE"/>
        <family val="2"/>
        <charset val="238"/>
      </rPr>
      <t xml:space="preserve"> 25/4 mm pod obbetonirano EKK. Pustiti krak cca 10 cm v jašek</t>
    </r>
  </si>
  <si>
    <t>52.</t>
  </si>
  <si>
    <r>
      <rPr>
        <b/>
        <sz val="10"/>
        <color indexed="8"/>
        <rFont val="Arial CE"/>
        <charset val="238"/>
      </rPr>
      <t>Dobava in polaganje FeZn ozemljitvenega valjanca</t>
    </r>
    <r>
      <rPr>
        <sz val="10"/>
        <color indexed="8"/>
        <rFont val="Arial CE"/>
        <family val="2"/>
        <charset val="238"/>
      </rPr>
      <t xml:space="preserve"> 25/4 mm, kompletno z vsemi potrebnimi čepnimi podporami, sponkami, vijačenjem na pokrove jaškov, varjenjem na armaturo in povezavami z vodniki P/F 35 mm2. V JAŠKIH</t>
    </r>
  </si>
  <si>
    <t>ZAŠČITE OBSTOJEČIH VODOV</t>
  </si>
  <si>
    <t>53.</t>
  </si>
  <si>
    <r>
      <rPr>
        <b/>
        <sz val="10"/>
        <color indexed="8"/>
        <rFont val="Arial CE"/>
        <charset val="238"/>
      </rPr>
      <t>Zaščita obstoječih vodov telekomunikacij in javne razsvetljave</t>
    </r>
    <r>
      <rPr>
        <sz val="10"/>
        <color indexed="8"/>
        <rFont val="Arial CE"/>
        <charset val="238"/>
      </rPr>
      <t xml:space="preserve"> (na mestu prečkanja z </t>
    </r>
    <r>
      <rPr>
        <b/>
        <sz val="10"/>
        <color indexed="8"/>
        <rFont val="Arial CE"/>
        <charset val="238"/>
      </rPr>
      <t>EKK je pod vodom</t>
    </r>
    <r>
      <rPr>
        <sz val="10"/>
        <color indexed="8"/>
        <rFont val="Arial CE"/>
        <charset val="238"/>
      </rPr>
      <t xml:space="preserve">) z začasnim podpiranjem oz. obešanjem po navodilih upravljalca. Izvede se pazljiv ročni izkop v coni voda v dolžini do 2,0 m in širini do 1,0 m. Predvidena globina voda je do 80 cm. Preko gradbene jame se položi ploh deb 5 cm in dolžine 2 m. Obstoječi vod se z žico obesi na ploh. EKK se izvede po njim. Obvezna je prisotnost upravljalcev vodov in predhodna zakoličba.  </t>
    </r>
    <r>
      <rPr>
        <b/>
        <sz val="10"/>
        <color indexed="8"/>
        <rFont val="Arial CE"/>
        <charset val="238"/>
      </rPr>
      <t>OBVEZNO PREDVIDETI 2.500 EUR! Obračun po dejanskih stroških!</t>
    </r>
  </si>
  <si>
    <t>54.</t>
  </si>
  <si>
    <r>
      <rPr>
        <b/>
        <sz val="10"/>
        <color indexed="8"/>
        <rFont val="Arial CE"/>
        <charset val="238"/>
      </rPr>
      <t xml:space="preserve">Zaščita obstoječih vodov </t>
    </r>
    <r>
      <rPr>
        <b/>
        <sz val="10"/>
        <color indexed="8"/>
        <rFont val="Arial CE"/>
        <charset val="238"/>
      </rPr>
      <t>vodovod, kanalizacija, vročevod</t>
    </r>
    <r>
      <rPr>
        <sz val="10"/>
        <color indexed="8"/>
        <rFont val="Arial CE"/>
        <family val="2"/>
        <charset val="238"/>
      </rPr>
      <t xml:space="preserve">   (na mestu prečkanja z </t>
    </r>
    <r>
      <rPr>
        <b/>
        <sz val="10"/>
        <color indexed="8"/>
        <rFont val="Arial CE"/>
        <charset val="238"/>
      </rPr>
      <t>EKK je nad vodom</t>
    </r>
    <r>
      <rPr>
        <sz val="10"/>
        <color indexed="8"/>
        <rFont val="Arial CE"/>
        <family val="2"/>
        <charset val="238"/>
      </rPr>
      <t>). Na mestu križanja (min.pod kotom 45 stopinj) se izvede pazljiv ročni izkop, obstoječi vod pa se zaščiti s NL DN cevjo večjega preseka 1,0 m na vsako stran od EKK (velja za vodovodno cev). Dodatnih zaščitnih ukrepov za kanalizacijske cevi se ne predvidi. Na mestu prehoda preko vodovodne in kanalizacijske cevi EKK ni obbetonirana. Obvezna je prisotnost upravljalcev vodov in predhodna zakoličba voda. Začšita se opravi po navodilih upravljalca.</t>
    </r>
    <r>
      <rPr>
        <b/>
        <sz val="10"/>
        <color indexed="8"/>
        <rFont val="Arial CE"/>
        <charset val="238"/>
      </rPr>
      <t>OBVEZNO PREDVIDETI 3.000 EUR! Obračun po dejanskih stroških!</t>
    </r>
  </si>
  <si>
    <t>ZAKLJUČNI SLOJI-ZUNANJA UREDITEV</t>
  </si>
  <si>
    <t>Finalna ureditev (zgornji finalni ustroj) je obdelana v projektu rekonstrukcija ceste in zunanja ureditev drugega projektanta in v tem popisu niso zajeta !!!</t>
  </si>
  <si>
    <t>1/</t>
  </si>
  <si>
    <t>SKUPAJ VSA DELA:</t>
  </si>
  <si>
    <t>EUR</t>
  </si>
  <si>
    <t>POPIS ZA GRADBENO OBRTNIŠKA DELA S PROJEKTANTSKO OCENO</t>
  </si>
  <si>
    <t>0.6</t>
  </si>
  <si>
    <t>BREZ DDV</t>
  </si>
  <si>
    <t>3 JAVNA RAZSVETLJAVA</t>
  </si>
  <si>
    <t>št. načrta: 05-30-2928/2998, maj 2022</t>
  </si>
  <si>
    <t>P.2 PROJEKTANTSKI PREDRAČUN</t>
  </si>
  <si>
    <t xml:space="preserve">Javna razsvetljava </t>
  </si>
  <si>
    <t>Ureditev osrednje aleje pokopališča ŽALE</t>
  </si>
  <si>
    <t>št. načrta: 05-30-2928/2998</t>
  </si>
  <si>
    <t>Kol. post.</t>
  </si>
  <si>
    <t>Enota</t>
  </si>
  <si>
    <t>Količina x cena</t>
  </si>
  <si>
    <t>Izdelava temelja za kovinski kandelaber višine 10 m nad nivojem terena, komplet z izkopom jame, obbetoniranjem, za postavitev kandelabra direktno v temelj:</t>
  </si>
  <si>
    <t>Izkop kanala za kabel IV. kategorije globine 0.8m, širine 0,4m, dobava in polaganje stigmafleks cevi fi 50, izdelava kabelske posteljice s peskom granulacije 0-4 mm, obsutje cevi s peskom granulacije 0-4mm, izdelava tampona - nasutje 10-20 cm  gramoza, opozorilna folija, zasutje z izkopanim materialom, utrjevanje:</t>
  </si>
  <si>
    <t>1xcev</t>
  </si>
  <si>
    <t>Izkop kanala za kabel IV. kategorije globine 0.8m, širine 0,4m, dobava in polaganje stigmafleks cevi fi 50 (sistem kapljičnega zalivanja), izdelava kabelske posteljice s peskom granulacije 0-4 mm, obsutje cevi s peskom granulacije 0-4mm, izdelava tampona - nasutje 10-20 cm  gramoza, opozorilna folija, zasutje z izkopanim materialom, utrjevanje:</t>
  </si>
  <si>
    <t>Izkop kanala za kabel IV. kategorije globine 0.8m, širine 0,4m, dobava in polaganje stigmafleks cevi fi 110, izdelava kabelske posteljice s peskom granulacije 0-4 mm, obsutje cevi s peskom granulacije 0-4mm, izdelava tampona - nasutje 10-20 cm  gramoza, opozorilna folija, zasutje z izkopanim materialom, utrjevanje:</t>
  </si>
  <si>
    <t>3xcev</t>
  </si>
  <si>
    <t>6xcev</t>
  </si>
  <si>
    <t>Dobava in polaganje PVC gibljive inštalacijske zaščitne cevi Euroflex 25 preseka fi 25 mm v betonske zidove in  portale</t>
  </si>
  <si>
    <t>Izdelava kompletnega tipskega jaška cestne razsvetljave dimenzij 60 x 60 cm z velikostjo litoželeznega pokrova   60 x 60 cm; nosilnost 125 kN z napisom JAVNA RAZSVETLJAVA</t>
  </si>
  <si>
    <t>Izdelava kompletnega tipskega jaška cestne razsvetljave dimenzij 60 x 60 cm z velikostjo litoželeznega pokrova   60 x 60 cm; nosilnost 125 kN z napisom JAVNA RAZSVETLJAVA - jašek v kaskadah</t>
  </si>
  <si>
    <t xml:space="preserve">Izdelava kompletnega jaška 60 x 60 z RF pokrovom 60 x 60 cm, zapolnjenim z okoliškim tlakom, nosilnost 125 kN </t>
  </si>
  <si>
    <t>Izdelava betonskega temelja za prižigališče javne razsvetljave, komplet z izkopom jame</t>
  </si>
  <si>
    <t>Izdelava stojnega mesta zidne vgradne svetilke, komplet z vgradnjo pripadajoče stenske doze:</t>
  </si>
  <si>
    <t>Obbetoniranje zgornejga dela rova (30 cm/ MB-10) kabelske kanalizacije pri prehodih preko asfaltnih površin v cestišču ter ob kabelskih jaških</t>
  </si>
  <si>
    <t>Rušitev obstoječega omrežja javne razsvetljave ter odvoz na deponijo:</t>
  </si>
  <si>
    <t>Rušenje asfalta, komplet z odvozom na deponijo izven območja obdelave</t>
  </si>
  <si>
    <t>Asfaltiranje poškodovanih površin</t>
  </si>
  <si>
    <t>Izdelava prebojev v obstoječe kabelske jaške:</t>
  </si>
  <si>
    <t>Izdelava prebojev/prehodov v obstoječe kaskade:</t>
  </si>
  <si>
    <t>Izvedba navezave novo predvidene kabelskih jaškov na obstoječo kabelsko kanalizacijo/ obstoječe kabelske trase JR</t>
  </si>
  <si>
    <t>Pospravilo trase v prvotno stanje</t>
  </si>
  <si>
    <t>SVETLOBNA OPREMA</t>
  </si>
  <si>
    <r>
      <rPr>
        <b/>
        <sz val="10"/>
        <rFont val="Arial"/>
        <family val="2"/>
        <charset val="238"/>
      </rPr>
      <t>Generalne lastnosti in navodila:</t>
    </r>
    <r>
      <rPr>
        <sz val="10"/>
        <rFont val="Arial"/>
        <family val="2"/>
        <charset val="238"/>
      </rPr>
      <t xml:space="preserve">
 garancija min. 5 let,  življenjska doba min.50.000h L80 B10 pri 35°C, CRI min 70, McAdams max 3, izjava o ustreznosti evropskim predpisom in standardom, dobavljivost delov 10 let . Kjer je drugače, je opisano pri svetilki
ZA VSE POZICIJE DOLOČITI OPTIMALNO MESTO NAMESTITVE IN USMERITVE S PREIZKUSOM PRED MONTAŽO v sodelovanju z arhitektom in/ali projektnim oblikovalcem svetlobe( razen tipov 5, 4  in kjer je točno opisano)! </t>
    </r>
  </si>
  <si>
    <t>SVETILKA TIP 1 - PREMAKNITEV KAMNITIH OHIŠIJ NA BOLJŠO POZICIJO IN ZAMENJAVA obstoječih svetil z ustreznejšimi-Veliki portal os PST. Enaka rešitev na novem velikem portalu -os A1.
svetilka v kamnitem ohišju, Led COB, max 16W, min 1300 Lm, 4000°K, CRI 80, zaščita 4kV, ohišje aluminij kvalitete 46100, poglobljrna optika 30°, pokrov kaljeno steklo  površina, zaslon proti bleščanju, kabel 1m, inox nosilec,  barva siva RAL 9006, aquastop-preprečevanje vhoda vlage, IP66, IK9, cca d 100 x150 x 180 mm. Svetilka kot npr. Intra Linealight Shaker
Projectors | 198-264 V | 1 arrayLED 15 W CRI 80 80597N30- LG+zaslon proti stranskem bleščanju 99189</t>
  </si>
  <si>
    <t>SVETILKA TIP 1a - svetilka montirana kot že na obstoječem velikem portalu- svetilke ob stebrih portala, vgrajena  ob vsakem stebru 2x. Max 15W, 4000°K, min 720 Lm, optika 15°, vgrajeno senčilo honeycomb proti stranskemu bleščanju, IP68, IK10, kabel 1 m, Aquastop , Inox 316L obroč, cca d 170 x 200 mm, vgradna doza. Zamenja se tudi že vgrajene na obstoječem portalu. 
Svetilka kot npr. Intra Linealight Suelo_RX Pro Uplights | 198-264 V 1 arrayLED 12.6 W DC - 15 W AC | CRI 80 81745N15 + doza 84932</t>
  </si>
  <si>
    <t>SVETILKA TIP 2a/b/c - Piramide 2a/b/c. Pri obstoječi(zamenjati) in novih piramidah izvesti to rešitev. V vsako kamnito ohišje namestiti po 2 reflektorčka.
LED COB, max 8W, min 550Lm, 3000°K, CRI 80, ohišje aluminij kvalitete 46100, optika poglobljena 60°, barva siva RAL 9006, aquastop-preprečevanje vhoda vlage, prenapetost zaščita 2/4 kV , senčilo proti bleščanju, inox nosilec, kabel 1 m, IP66, IK07, cca d 60 x 150 x 130 mm. Svetilka kot npr.Intra Linealight Shaker Projectors | 198-264 V 1 arrayLED 6.5 W  CRI 80 84524W60- senčilo 98514-LG</t>
  </si>
  <si>
    <t>SVETILKA TIP 3 - talna vgradna svetilka,LED COB,  Max 10W, 3000°K, min 550 Lm, optika 60°, optika premična +/- 30°, IP68, IK10, kabel 1 m, Aquastop , Inox 316L obroč, cca d 90 x 150 mm, vgradna doza. Montaža cca 5 cm  nad nivojem zemlje-cca 0,5 m od pilonov.
Svetilka kot npr. Linealight Suelo_RJ Pro Uplights | 198-264 V 1 x powerLED 8 W DC - 9 W AC | CRI 80 80580W30 +99681</t>
  </si>
  <si>
    <t>SVETILKA TIP 4 - Svetilka Žale enaka kot že izvedene v novem klasičnem grobnem polju- stoječa kamnita s kroglo</t>
  </si>
  <si>
    <t>SVETILKA TIP 5a - svetilka vgrajena v tonamensko oblikovan betonski steber(v projektu arhitekture), usklajena s stebrom, LED COB, max 14W, min 950 Lm, 3000°K, CRI 80, ohišje aluminij kvalitete 46100, optika strogo asimetrična usmeritev 60°, pokrov kaljeno steklo blago mat površina, barva siva RAL 9006, aquastop-preprečevanje vhoda vlage, IP65, IK9, cca 235 x 180 x40 mm. Svetilka kot npr. Linealight Vuelta_Y Projectors  100-264 V 1 arrayLED 13.5 W DC - 16 W AC  CRI 80 64522W07 -LG</t>
  </si>
  <si>
    <t>SVETILKA TIP 5b - svetilka vgrajena v betonski steber usklajeno po detajlu projekta, LED COB, max 10W, min 700 Lm, 3000°K, CRI 80, ohišje aluminij kvalitete 46100, optika poglobljena 60°, barva siva RAL 9006, aquastop-preprečevanje vhoda vlage, prenapetost zaščita , IP66, IK07, cca 130 x 100 x54 mm. Svetilka kot npr. Linealight Vedette_Q Single emission Wall Lights | 198-264 V
1 arrayLED 8 W DC - 9 W AC | CRI 80 82785W60 -LG</t>
  </si>
  <si>
    <t>SVETILKA TIP 6 - svetilka na stebru 10 m, Led COB, max 30W, min 2700 Lm, 3000°K, CRI 80, ohišje aluminij kvalitete 46100, optika strogo asimetrična usmeritev 60°, pokrov kaljeno steklo blago mat površina, vgrajen zaslon proti bleščanju, barva siva RAL 9006, aquastop-preprečevanje vhoda vlage, IP65, IK9, cca 300 x 250 x40 mm. Svetilka kot npr.Intra Linealight Vuelta_Y Projectors | 220-240 V 1 arrayLED 30 W DC - 32 W AC | CRI 92 64530W07 -LG + nosilec za d 60 mm64532  +zaslon proti bleščanju 64534</t>
  </si>
  <si>
    <t>Dobava in postavitev ravnega kovinskega pocinkanega kandelabra višine h=10 m nad nivojem terena - barvanega z standardno antracitno barvo MOL za montažo svetilke tipa 6</t>
  </si>
  <si>
    <t>SVETILKA TIP 7 - reflektorček,LED Max 14W, 3000°K, min 500 Lm, optika 25° asimetrična wallwasher,  IP66, IK10, kabel , Aquastop zaščita proti vstopu vlage,  , nosilci Inox, cca 370 x 34 x 34 mm, vgradna doza. Montaža na zadnjo stran stene kaskade na isti višini kot je zid, postavitev navpično z nagibom -idealna osvetlitev stene(preizkus). Izvesti senčilo za zaslon svetlobe iz ven osvetljenega zidu. Svetilka kot npr. Linealight Xenia_W Lines  3 x powerLEDs 6 W DC 630 mA | CRI 80 93690W07 + 89045 +napajalnik IP67 99179</t>
  </si>
  <si>
    <t>SVETILKA TIP 7a - talna vgradna svetilka,LED COB,  Max 14W, 3000°K, min 500 do 800 Lm, optika 25° asimetrična, Dark vložek proti bleščanju(usmeritev!),  IP67, IK10, kabel s konektorjem 1 m + dovodni kabel 2 m,, Aquastop , Inox 316L obroč, cca 370 x 100 x 60 mm, vgradna doza. Montaža cca 5 cm  nad nivojem tal-zemlje-cca 0,25 m od stene. Svetilka kot npr. Linealight Archiline_A Anti-glare Lines | 198-264 V 11 x powerLEDs 12.1 W DC - 13.5 W AC | CRI 80 92052W25+ doza 98671 dovodni kabel 99057</t>
  </si>
  <si>
    <t>SVETILKA TIP 8 - Svetilka vgrajena za kamnito oblogo. Izvesti izrez po odprtini optičnega dela svetilke, levi, desni in spodnji rob odprtine navzven posneti v kotu 45°. Kamnita plošča na poziciji svetilke mora biti snemljiva(servis svetilke).
Stenska svetilka, LED ,  Max 5W, 3000°K, min 300 Lm, optika široko asimetrična, kaljeno steklo, IP66, IK08, aluminij ohišje, pravokoni inox 316L pokrov, kaljeno steklo, cca 164 x 115 x 60 mm, na višini cca 70 cm. Svetilka kot npr. Linealight Chim Wall Lights | 198-264 V 2 x powerLEDs 4 W CRI 80 92681W12 + doza 98009</t>
  </si>
  <si>
    <t>SVETILKA TIP 9 - stenska svetilka,LED COB,  Max 15W, 3000°K, min 970 Lm, optika strogo asimetrična max na 60°, , kaljeno steklo, IP65, IK9, aluminij ohišje, aquastop zaščita pred vstopom vlage, oblika ploščatega kvadra,siva Ral 9006, cca 230 x 181 x 40 (!) mm, usmerjeno v strop. Svetilka kot npr. Linealight Vuelta_Y
Projectors | 100-264 V | 1 arrayLED 13.5 W 64522N07</t>
  </si>
  <si>
    <t>SVETILKA TIP 10a1 - Na vseh elipsah se izvede po tej reprojektni rešitvi. Tudi na obstoječih kjer se odstrani monirane(neprimerne) svetilke in se jih nadomesti z novo rešitvijo.
Pregibni reflektorček, LED power,  Max 9W, 3000°K, min 560 Lm, poglobljena 60°, UGR 17, kaljeno steklo, IP66, IK07, zaščita 2/4 kV,  aluminij ohišje, kabel 1 m, oblika valja, aquastop proti vstopu vlage, Ral 9006, inox nosilec, nastavljivo ohišje, cca d60 x 140 x 130 mm. Svetilka kot npr. Linealight Shaker Projectors | 198-264 V
1 arrayLED 6.5 W DC - 8.5 W AC | CRI 80 84524W60-LG</t>
  </si>
  <si>
    <t>SVETILKA TIP 10a2 - pregibni reflektorček, LED power,  Max 9W, 3000°K, min 560 Lm, poglobljena 30°,  UGR 17, kaljeno steklo, IP66, IK07, zaščita 2/4 kV,  aluminij ohišje, kabel 1 m, oblika valja, aquastop proti vstopu vlage, Ral 9006, inox nosilec, nastavljivo ohišje, cca d60 x 140 x 130 mm. Svetilka kot npr. Linealight Shaker
Projectors | 198-264 V 1 arrayLED 6.5 W DC - 8.5 W AC | CRI 80
84524W30-LG</t>
  </si>
  <si>
    <t>senčilo proti svetlobnem onesnaževanju Shaker Anti-glare 45° cylindrical screen, Aluminium, back  98514</t>
  </si>
  <si>
    <t>SVETILKA TIP 10b - stenska svetilka vgrajena po detajlu projekta pod elipso, LED , max 8W, min 350 Lm, 3000°K, CRI 80, ohišje aluminij kvalitete 46100, optika strogo asimetrična usmeritev 70°, barva siva RAL 9006, aquastop-preprečevanje vhoda vlage, prenapetost zaščita 4kV, IP65, IK10, cca 170 x 170 x30 mm.  Svetilka kot npr. Linealight Envelope_W Wall Lights  198-264 V 18 topLED 6 W DC - 8 W AC  CRI 80-81291W07 -LG</t>
  </si>
  <si>
    <t>SVETILKA TIP 15 - stenska svetilka, LED,  Max 5W, 3000°K, min 300 Lm, optika široko asimetrična, kaljeno steklo, IP66, IK08, aluminij ohišje, pravokoni inox 316L pokrov, kaljeno steklo, cca 164 x 115 x 60 mm, na višini cca 70 cm.  Svetilka kot npr. Linealight Chim Wall Lights | 198-264 V 2 x powerLEDs 4 W CRI 80 92681W12 + doza 98009</t>
  </si>
  <si>
    <t>ELEKTRO OPREMA</t>
  </si>
  <si>
    <t>Izdelava, dobava in montaža prižigališča cestne razsvetljave, opremljenega  v skladu z zahtevami upravljalca JR (daljinsko vodenje in nadzor), komplet z omaro kot npr. (EH3/AP-22)</t>
  </si>
  <si>
    <t>KABLI IN VALJANEC</t>
  </si>
  <si>
    <t>Dobava in polaganje valjanca FeZn 25x4mm:</t>
  </si>
  <si>
    <t>Dobava in polaganje kabla NAYY-J 4x150 mm2 - od spojke do prestavljenega prižigališča:</t>
  </si>
  <si>
    <t>Dobava in polaganje kabla NYY-J 5x16 mm2:</t>
  </si>
  <si>
    <t>Dobava in polaganje kabla NYY-J 5x16 mm2 - za potrebe napajanja strojnice:</t>
  </si>
  <si>
    <t>Dobava in polaganje kabla NYY-J 5x10 mm2:</t>
  </si>
  <si>
    <r>
      <t>Dobava in polaganje napajalnega kabla H05VV-F 3x1,5 mm</t>
    </r>
    <r>
      <rPr>
        <vertAlign val="superscript"/>
        <sz val="10"/>
        <rFont val="Arial CE"/>
        <charset val="238"/>
      </rPr>
      <t>2</t>
    </r>
    <r>
      <rPr>
        <sz val="10"/>
        <rFont val="Arial CE"/>
        <family val="2"/>
        <charset val="238"/>
      </rPr>
      <t>:</t>
    </r>
  </si>
  <si>
    <r>
      <t>Dobava in polaganje napajalnega kabla H05VV-F 3x2,5 mm</t>
    </r>
    <r>
      <rPr>
        <vertAlign val="superscript"/>
        <sz val="10"/>
        <rFont val="Arial CE"/>
        <charset val="238"/>
      </rPr>
      <t>2</t>
    </r>
    <r>
      <rPr>
        <sz val="10"/>
        <rFont val="Arial CE"/>
        <family val="2"/>
        <charset val="238"/>
      </rPr>
      <t>:</t>
    </r>
  </si>
  <si>
    <t>Dobava in polaganje ozemljitvenega vodnika H07V-K 1x 16 mm2:</t>
  </si>
  <si>
    <t>Vezave kablov v kandelabrskih omaricah:</t>
  </si>
  <si>
    <t>Priključki pocinkanega valjanca (TN-C,) komplet:</t>
  </si>
  <si>
    <t>Izdelava kabelskih končnikov (glavne napajalne veje):</t>
  </si>
  <si>
    <t>Povezava prevodnih delov z ozemlitvijo javne razsvetljave komplet s spojnim materialom:</t>
  </si>
  <si>
    <t>Dobava in montaža kabelske spojke na napajalnem kablu, komplet s priborom in kabelsko maso</t>
  </si>
  <si>
    <t>Dobava in montaža kabelske spojke na energetskem kablu, komplet s priborom in kabelsko maso</t>
  </si>
  <si>
    <t>Dobava in montaža vodotesne razdelilne doze GW 44208 IP 65, pritrditev na steno jaška, za potrebe ranžiranje kablov od glavne napajalne veje in odcepnih kablov do svetilk, komplet z vezavo in varovanjem kablov:</t>
  </si>
  <si>
    <t>Priključki ozemljitvenega vodnika (TN-C,) komplet:</t>
  </si>
  <si>
    <t>Dobava montaža oziroma prestavitev svetilke tipa 1, komplet z ožičenjem in vezavo kablov/priključitvijo</t>
  </si>
  <si>
    <t>Dobava, montaža oziroma prestavitev svetilke tipa 1, komplet z ožičenjem in vezavo kablov/priključitvijo</t>
  </si>
  <si>
    <t>Dobava in montaža funkcionalno dekorativnih svetilke, komplet z ožičenjem in vezavo kablov/priključitvijo</t>
  </si>
  <si>
    <t>DRUGA DELA</t>
  </si>
  <si>
    <t>Trasiranje in zakoličbe za potrebe javne razsvetljave:</t>
  </si>
  <si>
    <t>Zakoličbe komunalnih vodov:</t>
  </si>
  <si>
    <t>Geodetski posnetki:</t>
  </si>
  <si>
    <t>Meritve električnih lastnosti:</t>
  </si>
  <si>
    <t>Preveritev srednje osvetljenosti površine aleje:</t>
  </si>
  <si>
    <t>Izvedba preizkusov za natančno namestitev-svetlobni oblikovalec+arhitekt</t>
  </si>
  <si>
    <t>NADZOR IN KRMILJENJE</t>
  </si>
  <si>
    <t>Dograditev nadzornega računalniškega programa SCADA za daljinski nadzor razsvetljave (območje ŽALE - aleja in Tomačevska c. - dograditev obstoječega programa za nadzor razsvetljave MOL:</t>
  </si>
  <si>
    <t>Dograditev nadzornega računalniškega programa SCADA za daljinski nadzor razsvetljave - implemetacija prometnih podatkov na obravnavanem območju:</t>
  </si>
  <si>
    <t>Dograditev nadzornega računalniškega programa SCADA za daljinski nadzor razsvetljave - implemetacija vremenskih podatkov na obravnavanem območju:</t>
  </si>
  <si>
    <t>Dograditev aplikacijske programske opreme - območje ŽALE - aleja in Tomačevska c. (izdelava ekranske slike v sklopu nadzora in krmiljenja drugih objektov, dinamizacija ekranske slike, izdelava komunikacijskih protokolov za prenos podatkov iz prižigališč v bazo podatkov, dodelava baze podatkov v sklopu nadzora, preizkus v razvojnem okolju in na terenu):</t>
  </si>
  <si>
    <t>Dobava in vgradnja nadzorno/krmilnega modula (NKM) za nadzor in upravljanje svetilk v betonski kandelaber kjer bodo montirani svetilki tipa 5a in 5b:</t>
  </si>
  <si>
    <t>Dobava in vgradnja nadzorno/krmilnega modula (NKM)-IP66 za nadzor in upravljanje svetilk v vodotesne doze, kjer bodo izvedeni odcepi glavne napajalne veje in odcepnih kablov:</t>
  </si>
  <si>
    <t>Rekapitulacija:</t>
  </si>
  <si>
    <t>Gradbena dela</t>
  </si>
  <si>
    <t>Svetlobna oprema</t>
  </si>
  <si>
    <t>Elektro oprema</t>
  </si>
  <si>
    <t>Kabli in valjanec</t>
  </si>
  <si>
    <t>Druga dela</t>
  </si>
  <si>
    <t>Nadzor in krmiljenje</t>
  </si>
  <si>
    <t>Skupaj brez DDV:</t>
  </si>
  <si>
    <t>datum: maj 2022</t>
  </si>
  <si>
    <t xml:space="preserve">Popis:v sodelovanju z u.d.i.a.Marko Mušič </t>
  </si>
  <si>
    <t>svetlobni projekt izdelal svetlobni oblikovalec univ.el.inž.Lucio Gobbo</t>
  </si>
  <si>
    <t>3.2 NAČRT TK VODOV</t>
  </si>
  <si>
    <t>št. načrta: 22-063, april 2022</t>
  </si>
  <si>
    <t>I.</t>
  </si>
  <si>
    <t>TK OMREŽJE T2</t>
  </si>
  <si>
    <t>A. GRADBENA DELA</t>
  </si>
  <si>
    <t>Z.št.</t>
  </si>
  <si>
    <t>Količina</t>
  </si>
  <si>
    <t>Cena na enoto</t>
  </si>
  <si>
    <t>Znesek</t>
  </si>
  <si>
    <t>Trasiranje nove ali obstoječe trase zemeljskega kabla oz. kabelske kanalizacije z uporabo instrumenta, obstoječih načrtov in iskalca kablov</t>
  </si>
  <si>
    <t>km</t>
  </si>
  <si>
    <t>Stroški zakoličbe obstoječega TK voda s strani upravljavca</t>
  </si>
  <si>
    <t>Stroški zakoličbe drugih komunalnih instalacij  s strani upravljavca v območju gradnje</t>
  </si>
  <si>
    <r>
      <t>Dobava materiala in izdelava cevne kabelske kanalizacije iz</t>
    </r>
    <r>
      <rPr>
        <b/>
        <sz val="8"/>
        <rFont val="Arial"/>
        <family val="2"/>
        <charset val="238"/>
      </rPr>
      <t xml:space="preserve"> 2x3 PE cevi, premera 50mm, v nepovozni površini</t>
    </r>
    <r>
      <rPr>
        <sz val="8"/>
        <rFont val="Arial"/>
        <family val="2"/>
        <charset val="238"/>
      </rPr>
      <t xml:space="preserve">, izkop v zemljišču III-IV. ktg. na globini 0,70m, širina izkopa 0,36cm, polaganje PVC opozorilnega traku, zaščita cevi s peskom v sloju 10 cm okoli cevi, </t>
    </r>
    <r>
      <rPr>
        <b/>
        <sz val="8"/>
        <rFont val="Arial"/>
        <family val="2"/>
        <charset val="238"/>
      </rPr>
      <t>zasip kanala s tamponskim materialom,</t>
    </r>
    <r>
      <rPr>
        <sz val="8"/>
        <rFont val="Arial"/>
        <family val="2"/>
        <charset val="238"/>
      </rPr>
      <t xml:space="preserve"> čiščenje trase, nakladanje in odvoz odvečnega materiala predelovalcu odpadkov s plačilom takse</t>
    </r>
  </si>
  <si>
    <r>
      <t>Dobava materiala in vgradnja betonskega kabelskega jaška dim.</t>
    </r>
    <r>
      <rPr>
        <b/>
        <sz val="8"/>
        <rFont val="Arial"/>
        <family val="2"/>
        <charset val="238"/>
      </rPr>
      <t>BC80 v nepovozni površini</t>
    </r>
    <r>
      <rPr>
        <sz val="8"/>
        <rFont val="Arial"/>
        <family val="2"/>
        <charset val="238"/>
      </rPr>
      <t>, strojni izkop v zemljišču III-IV. ktg. jašek opremljen z LŽ pokrovom nosilnosti do 12t, detajli izvedbe v skladu z grafično prilogo, čiščenje trase, nakladanje in odvoz odvečnega materiala predelovalcu odpadkov s plačilom takse</t>
    </r>
  </si>
  <si>
    <t>Izdelava 6-cevnega uvoda (6x50mm) v obstoječ jašek z obdelavo odprtine, dim. 12x18cm</t>
  </si>
  <si>
    <t>Stroški za ročni izkop jarka v zemljišču III-IV. nad obstoječimi kabli/cevmi, v dolžini cca 20m</t>
  </si>
  <si>
    <t>Stroški rušitve obstoječe kabelske kanalizacije; odvoz pokrovov upravljavcu na deponijo, rušitev plošče in jaška, čiščenje trase, nakladanje in odvoz odvečnega materiala predelovalcu odpadkov s plačilom takse</t>
  </si>
  <si>
    <t>Stroški za dodatni ročni izkop jarka v zemljišču III-IV. pri križanju z obstoječimi / predvidenimi komunalnimi vodi, izvedba križanja po pogojih upravljavcev, ocenjeno</t>
  </si>
  <si>
    <t>Izdelava izvršilnega načrta kabelske kanalizacije, ki obsega situacijski in shematski načrt</t>
  </si>
  <si>
    <t>SKUPAJ A</t>
  </si>
  <si>
    <t>B. KABELSKO-MONTAŽNA DELA</t>
  </si>
  <si>
    <t>KABEL TOSM03 32x24</t>
  </si>
  <si>
    <t>Odklop kabla TOSM03 iz spojke v jašku, kabel kapacitete 768 vlaken, v prometu</t>
  </si>
  <si>
    <t>Izvlačenje kabla TOSM03 iz kabelske kanalizacije, navitja kabla na boben, kapaciteta kabla 768 vlaken</t>
  </si>
  <si>
    <t>Uvlačenje predvleke v PE kabelsko kanalizacijo</t>
  </si>
  <si>
    <t xml:space="preserve">Uvlačenje TOSM03 kabla kapacitete 768 vlaken v PVC kabelsko kanalizacijo. </t>
  </si>
  <si>
    <t>Zaključitev kabla TOSM03 v obstoječi spojki v jašku, kabel kapacitete 768 vlaken, v prometu</t>
  </si>
  <si>
    <t>Zaključitev kabla TOSM03 v spojki v jašku, kabel kapacitete 768 vlaken, vključno z dobavo spojke, v prometu</t>
  </si>
  <si>
    <t>Končne električne meritve merilne službe z izdelavo merilnih rezultatov, omrežje kabla 768 vlaken</t>
  </si>
  <si>
    <t>SKUPAJ B</t>
  </si>
  <si>
    <t>EVR</t>
  </si>
  <si>
    <t>C. DRUGA DELA</t>
  </si>
  <si>
    <t>Opis</t>
  </si>
  <si>
    <t>Me</t>
  </si>
  <si>
    <t>Prevozi in transporti odvečnega materiala na stalno deponijo, ter plačilo takse - predvideno</t>
  </si>
  <si>
    <t>t</t>
  </si>
  <si>
    <t>Stroški nadzora upravljavca omrežja - predvideno</t>
  </si>
  <si>
    <t>SKUPAJ C</t>
  </si>
  <si>
    <t>REKAPITULACIJA - omrežje T2</t>
  </si>
  <si>
    <t>SKUPAJ A+B+C (brez DDV)</t>
  </si>
  <si>
    <t>II.</t>
  </si>
  <si>
    <t>TK OMREŽJE Telekom Slovenije</t>
  </si>
  <si>
    <r>
      <t>Dobava materiala in izdelava cevne kabelske kanalizacije iz</t>
    </r>
    <r>
      <rPr>
        <b/>
        <sz val="8"/>
        <rFont val="Arial"/>
        <family val="2"/>
        <charset val="238"/>
      </rPr>
      <t xml:space="preserve"> 2x PE cevi, premera 50mm, v nepovozni površini</t>
    </r>
    <r>
      <rPr>
        <sz val="8"/>
        <rFont val="Arial"/>
        <family val="2"/>
        <charset val="238"/>
      </rPr>
      <t xml:space="preserve">, izkop v zemljišču III-IV. ktg. na globini 0,65m, širina izkopa 0,31cm, polaganje PVC opozorilnega traku, zaščita cevi s peskom v sloju 10 cm okoli cevi, </t>
    </r>
    <r>
      <rPr>
        <b/>
        <sz val="8"/>
        <rFont val="Arial"/>
        <family val="2"/>
        <charset val="238"/>
      </rPr>
      <t>zasip kanala s tamponskim materialom,</t>
    </r>
    <r>
      <rPr>
        <sz val="8"/>
        <rFont val="Arial"/>
        <family val="2"/>
        <charset val="238"/>
      </rPr>
      <t xml:space="preserve"> čiščenje trase, nakladanje in odvoz odvečnega materiala predelovalcu odpadkov s plačilom takse</t>
    </r>
  </si>
  <si>
    <t>Izdelava 2-cevnega uvoda (6x50mm) v obstoječ jašek z obdelavo odprtine, dim. 6x12cm</t>
  </si>
  <si>
    <t>Stroški za ročni izkop jarka v zemljišču III-IV. nad obstoječimi kabli/cevmi, v dolžini cca 415m</t>
  </si>
  <si>
    <t>Dobava in ročno vgrajevanje betona C8/10 v kanal pri prehodu cevi/kabla preko povozne površine ali pri zaščiti obst TK voda</t>
  </si>
  <si>
    <t>REKAPITULACIJA - OMREŽJE TELEKOM SLOVENIJE</t>
  </si>
  <si>
    <t>SKUPAJ I+II (brez DDV)</t>
  </si>
  <si>
    <t>april, 2022</t>
  </si>
  <si>
    <t>NAČRT JAVNEGA VODOVODA</t>
  </si>
  <si>
    <t>NAČRT JAVNE KANALIZACIJE</t>
  </si>
  <si>
    <t>NAČRT TK VODOV</t>
  </si>
  <si>
    <t>NAČRT EKK</t>
  </si>
  <si>
    <t>JAVNA RAZSVETLJAVA</t>
  </si>
  <si>
    <t>REKONSTRUKCIJA TOMAČEVSKE IN NOVA PROMETNA UREDITEV</t>
  </si>
  <si>
    <t>2.3 NAČRT GRADBENIŠTVA
REKONSTRUKCIJA TOMAČEVSKE IN NOVA PROMETNA UREDITEV</t>
  </si>
  <si>
    <t>REKAPITULACIJA NAČRTA BR 155/21- PZI</t>
  </si>
  <si>
    <t>OSREDNJA ALEA ŽALE - TOMAČEVSKA CESTA</t>
  </si>
  <si>
    <t>REKAPITULACIJA STROŠKOV</t>
  </si>
  <si>
    <t>1.0</t>
  </si>
  <si>
    <t>PREDDELA</t>
  </si>
  <si>
    <t>2.0</t>
  </si>
  <si>
    <t>3.0</t>
  </si>
  <si>
    <t>VOZIŠČNE KONSTRUKCIJE</t>
  </si>
  <si>
    <t>4.0</t>
  </si>
  <si>
    <t>ODVODNJAVANJE</t>
  </si>
  <si>
    <t>5.0</t>
  </si>
  <si>
    <t>GRADBENA IN OBRTNIŠKA DELA</t>
  </si>
  <si>
    <t>6.0</t>
  </si>
  <si>
    <t>OPREMA CEST</t>
  </si>
  <si>
    <t>7.0</t>
  </si>
  <si>
    <t>TUJE STORITVE</t>
  </si>
  <si>
    <t>8.0</t>
  </si>
  <si>
    <t>URBANA OPREMA</t>
  </si>
  <si>
    <t>SKUPAJ</t>
  </si>
  <si>
    <t>SKUPAJ (brez DDV)</t>
  </si>
  <si>
    <t>Šifra</t>
  </si>
  <si>
    <t>Delo</t>
  </si>
  <si>
    <t>Cena / enoto</t>
  </si>
  <si>
    <t>Vrednost</t>
  </si>
  <si>
    <t>1 . 0</t>
  </si>
  <si>
    <t>1.1</t>
  </si>
  <si>
    <t>GEODETSKA DELA</t>
  </si>
  <si>
    <t>1.1.1</t>
  </si>
  <si>
    <t>Obnova in zavarovanje zakoličbe osi trase ostale javne ceste v ravninskem terenu</t>
  </si>
  <si>
    <t>1.1.2</t>
  </si>
  <si>
    <t>Obnova in zavarovanje zakoličbe trase komunalnih vodov v ravninskem terenu, vključno z nadzorom pristojnih mnenjedajalcev</t>
  </si>
  <si>
    <t>1.1.3</t>
  </si>
  <si>
    <t>Postavitev in zavarovanje prečnega profila ostale javne ceste v ravninskem terenu</t>
  </si>
  <si>
    <t>1.1.4</t>
  </si>
  <si>
    <t>Določitev in preverjanje položajev, višin in smeri pri gradnji objekta s površino nad 500 m2</t>
  </si>
  <si>
    <t>1.2.1</t>
  </si>
  <si>
    <t>ČIŠČENJE TERENA</t>
  </si>
  <si>
    <t>1.2.1.1</t>
  </si>
  <si>
    <t>Odstranitev grmovja na redko porasli površini (do 50 % pokritega tlorisa) - strojno</t>
  </si>
  <si>
    <t>1.2.1.2</t>
  </si>
  <si>
    <t>Posek in odstranitev drevesa z deblom premera 31 do 50 cm ter odstranitev vej</t>
  </si>
  <si>
    <t>1.2.1.3</t>
  </si>
  <si>
    <t>Odstranitev panja s premerom 11 do 30 cm z odvozom na deponijo na razdaljo nad 1000 m</t>
  </si>
  <si>
    <t>1.2.1.4</t>
  </si>
  <si>
    <t>Zaščita obstoječih dreves po DIN SIST 18920:2013</t>
  </si>
  <si>
    <t>Vključiti transporte, oddajo odpadnega materiala, plačilo takse gradbenih odpadkov odjemalcu, v skladu z veljavnim pravilnikom o ravnanju z odpadki, ki nastanejo pri gradbenih delih</t>
  </si>
  <si>
    <t>1.2.2</t>
  </si>
  <si>
    <t>ODSTRANITEV PROMETNE SIGNALIZACIJE IN OPREME</t>
  </si>
  <si>
    <t>1.2.2.1</t>
  </si>
  <si>
    <t>Demontaža in odstranitev obstoječih sefaorjev v kompletu z rušitvijo jaškov in demontažo signalnih podajalcev prometnega znaka na drogu javne razsvetljave oz. semaforju</t>
  </si>
  <si>
    <t>1.2.2.2</t>
  </si>
  <si>
    <t>Demontaža prometnega znaka na drogu javne razsvetljave oz. semaforju</t>
  </si>
  <si>
    <t>1.2.2.3</t>
  </si>
  <si>
    <t>Demontaža prometnega znaka na enem podstavku</t>
  </si>
  <si>
    <t>1.2.2.4</t>
  </si>
  <si>
    <t>Demontaža in odstranitev obvestilne table s površino nad 3 m2 (hramba za ponovno vgradnjo)</t>
  </si>
  <si>
    <t>1.2.2.5</t>
  </si>
  <si>
    <t>Demontaža in odstranitev prefabriciranih betonskih elementov v kompletu s podstavkom (betonske krogle)</t>
  </si>
  <si>
    <t>1.2.2.6</t>
  </si>
  <si>
    <t>Demontaza in odstranitev obstoječih LTŽ količkov z verigo z odvozom na mestno deponijo (shranjevanje za ponovno vgradnjo)</t>
  </si>
  <si>
    <t>1.2.2.7</t>
  </si>
  <si>
    <t xml:space="preserve">Porušitev in odstranitev ograje iz žične mreže v kompletu </t>
  </si>
  <si>
    <t>m'</t>
  </si>
  <si>
    <t>1.2.2.8</t>
  </si>
  <si>
    <t>Demontaža in odstranitev obstojčecih cestnih svetilk in stebrov z kamero, v kompletu z vsemi deli</t>
  </si>
  <si>
    <t>1.2.2.9</t>
  </si>
  <si>
    <t>Demontaža in odstranitev prefabriciranih betonskih elementov v kompletu s podstavkom (cvetlična korita))</t>
  </si>
  <si>
    <t>1.2.3</t>
  </si>
  <si>
    <t>PORUŠITEV IN ODSTRANITEV VOZIŠČNIH KONSTRUKCIJ</t>
  </si>
  <si>
    <t>1.2.3.1</t>
  </si>
  <si>
    <t>Porušitev in odstranitev makadamskega vozišča (pesek)v debelini do 10 cm (makadamsko parkiršče)</t>
  </si>
  <si>
    <t>1.2.3.2</t>
  </si>
  <si>
    <t>Porušitev in odstranitev makadamskega vozišča (pesek) v debelini do 10 cm (ob pokopališkem zidu)</t>
  </si>
  <si>
    <t>1.2.3.3</t>
  </si>
  <si>
    <t>Porušitev in odstranitev makadamskega vozišča (pesek) v debelini do 10 cm (PST)</t>
  </si>
  <si>
    <t>1.2.3.4</t>
  </si>
  <si>
    <t>1.2.3.5</t>
  </si>
  <si>
    <t>Porušitev in odstranitev asfaltne plasti v debelini nad 10 cm</t>
  </si>
  <si>
    <t>1.2.3.6</t>
  </si>
  <si>
    <t>Porušitev in odstranitev asfaltne plasti v debelini do 10 cm</t>
  </si>
  <si>
    <t>1.2.3.7</t>
  </si>
  <si>
    <t>Porušitev in odstranitev nevezanega tlaka iz lomljenca, tlakovcev, plošč, debeline do 12 cm</t>
  </si>
  <si>
    <t>1.2.3.8</t>
  </si>
  <si>
    <t>Rezanje asfaltne plasti s talno diamantno žago, debele 11 do 15 cm</t>
  </si>
  <si>
    <t>1.2.3.9</t>
  </si>
  <si>
    <t>Porušitev in odstranitev vse vrst robnikov in obrob iz cementnega betona</t>
  </si>
  <si>
    <t>1.2.3.10</t>
  </si>
  <si>
    <t xml:space="preserve">Porušitev in odstranitev robnika iz kamnitih kock z odvozom na mestno deponijo </t>
  </si>
  <si>
    <t>1.2.4</t>
  </si>
  <si>
    <t>PORUŠITEV IN ODSTRANITEV OBJEKTOV</t>
  </si>
  <si>
    <t>1.2.4.1</t>
  </si>
  <si>
    <t>Porušitev in odstranitev ojačenega cementnega betona (nosilna plast pod tlakovanjem)</t>
  </si>
  <si>
    <t>1.2.4.2</t>
  </si>
  <si>
    <t>Demontaza in odstranitev skupinkih stojal za kolesa z odvozom na deponijo</t>
  </si>
  <si>
    <t>1.2.4.3</t>
  </si>
  <si>
    <t>Dvig in višinska navezava na predvideno stanje (do 50 cm) obstoječega jaška (elektro, TK, kanalizacija...) iz cementnega betona krožnega prereza s premerom do 100 cm ali kvadratnega prereza do 80/80 cm</t>
  </si>
  <si>
    <t>1.2.4.4</t>
  </si>
  <si>
    <t>Porušitev in odstranitev vtočnega jaška z notranjo stranico/premerom do 60 cm</t>
  </si>
  <si>
    <t>1.2.4.5</t>
  </si>
  <si>
    <t xml:space="preserve">Demontaža in odstranitev avtobusnih nadstrešnice, izklop elektrike, Odstranitev objekta in prevoz na deponijo - upravljalec (avto dvigalo),
</t>
  </si>
  <si>
    <t>1.2.4.6</t>
  </si>
  <si>
    <t xml:space="preserve">Demontaža in odstranitev info stebra za BUS, Odstranitev objekta in prevoz na deponijo - upravljalec 
</t>
  </si>
  <si>
    <t>1.2.4.7</t>
  </si>
  <si>
    <t>Prestavitev obstoječe ograje ob tehničnih vhodih v poslovilno stvabo; demontaža in ponovn amnontaža, vkljulbo z vsemi potrebnimi deli (temelji, stebrički in paravani)</t>
  </si>
  <si>
    <t xml:space="preserve">Odstranitev osvetlitvenega elementa ob Sprevodni poti; AB dela, kamen, elektro dela in zaključiti (zavarovati elektriko), saj ostali svetlobni elementi ob Sprevodni poti ostanejo
</t>
  </si>
  <si>
    <t xml:space="preserve">Prestavitev svetlobnih teles ob Velikih portalih na lokacjo po PZI Načrtu arhitekture, kamnoseška dela, AB dela, elektro dela, </t>
  </si>
  <si>
    <t>1.3</t>
  </si>
  <si>
    <t>OSTALA PREDDELA</t>
  </si>
  <si>
    <t>1.3.1</t>
  </si>
  <si>
    <t>OMEJITVE PROMETA</t>
  </si>
  <si>
    <t>Zavarovanje gradbišča v času gradnje s polovično zaporo prometa ter usmerjanjem prometa s semaforji ali ročnim usmerjanjem (obračun po dejanskih stroških po računu koncesionarja)</t>
  </si>
  <si>
    <t>1.3.2</t>
  </si>
  <si>
    <t>Izdelava elaborata začasne prometne ureditve, pridobitev dovoljenja</t>
  </si>
  <si>
    <t>2 . 0</t>
  </si>
  <si>
    <t>IZKOPI</t>
  </si>
  <si>
    <t>2.1.1</t>
  </si>
  <si>
    <t>Površinski izkop plodne zemljine – 1. kategorije – strojno z nakladanjem (debeline 20 cm)</t>
  </si>
  <si>
    <t>2.1.2</t>
  </si>
  <si>
    <t>Široki izkop vezljive zemljine – 3. kategorije – strojno z nakladanjem</t>
  </si>
  <si>
    <t>2.1.3</t>
  </si>
  <si>
    <t>Izkop vezljive zemljine/zrnate kamnine – 3. kategorije za temelje, kanalske rove, prepuste, jaške in drenaže, širine do 1,0 m in globine do 1,0 m – strojno, planiranje dna ročno</t>
  </si>
  <si>
    <t>2.1.4</t>
  </si>
  <si>
    <t>Izkop vezljive zemljine/zrnate kamnine – 3. kategorije za temelje, kanalske rove, prepuste, jaške in drenaže, širine do 1,0 m in globine 1,1 do 2,0 m – strojno, planiranje dna ročno</t>
  </si>
  <si>
    <t>2.2</t>
  </si>
  <si>
    <t>PLANUM TEMELJNIH TAL</t>
  </si>
  <si>
    <t>2.2.1</t>
  </si>
  <si>
    <t>Ureditev planuma temeljnih tal vezljive zemljine – 3. kategorije, na predpisano nosilnost</t>
  </si>
  <si>
    <t>NASIPI, ZASIPI, KLINI, POSTELJICA IN GLINASTI NABOJ</t>
  </si>
  <si>
    <t>2.4.1</t>
  </si>
  <si>
    <t>Izdelava drenažne plasti iz kamnitega materiala v debelini 30 cm</t>
  </si>
  <si>
    <t>2.4.2</t>
  </si>
  <si>
    <r>
      <t>Dobava in vgraditev geotekstilije za ločilno plast (po načrtu), natezna trdnost nad 12 do 14 kN/m</t>
    </r>
    <r>
      <rPr>
        <vertAlign val="superscript"/>
        <sz val="10"/>
        <color theme="1"/>
        <rFont val="Arial"/>
        <family val="2"/>
        <charset val="238"/>
      </rPr>
      <t>2</t>
    </r>
  </si>
  <si>
    <t>Vgraditev nasipa iz zrnate kamnine – 3. kategorije</t>
  </si>
  <si>
    <t>Vgraditev posteljice v debelini plasti 30 cm iz zrnate kamnine – 3. kategorije. V ceni je zajeta nabava in dobava materiala na gradbišče, vgrajevanje po plasteh pri optimalni vlagi in s sprotnim komprimiranjem na nosilnost Ev2 ≥ 80 Mpa, vključno z vsemi dodatnimi in zaščitnimi deli ter preizkusom nosilnosti z merilno ploščo.</t>
  </si>
  <si>
    <t>2.4.3</t>
  </si>
  <si>
    <t>Vgraditev posteljice v debelini plasti  40 cm iz zrnate kamnine – 3. kategorije. V ceni je zajeta nabava in dobava materiala na gradbišče, vgrajevanje po plasteh pri optimalni vlagi in s sprotnim komprimiranjem na nosilnost Ev2 ≥ 80 Mpa, vključno z vsemi dodatnimi in zaščitnimi deli ter preizkusom nosilnosti z merilno ploščo.</t>
  </si>
  <si>
    <t>2.5</t>
  </si>
  <si>
    <t>BREŽINE IN ZELENICE</t>
  </si>
  <si>
    <t>2.5.2</t>
  </si>
  <si>
    <t>Dobava in vgradnja grobo sejane zemljine 0-32 mm, niveletni dvig terena na novo stanje v območju zelenic</t>
  </si>
  <si>
    <t>2.5.1</t>
  </si>
  <si>
    <t>Humuziranje zelenic z valjanjem, v debelini do 20 cm vključno z dobavo humusa - strojna</t>
  </si>
  <si>
    <t>2.5.3</t>
  </si>
  <si>
    <t>Doplačilo za zatravitev s semenom 30-35g/m2</t>
  </si>
  <si>
    <t>2.9</t>
  </si>
  <si>
    <t>PREVOZI, RAZPROSTIRANJE IN UREDITEV DEPONIJ MATERIALA</t>
  </si>
  <si>
    <t>2.9.1</t>
  </si>
  <si>
    <t>2.9.2</t>
  </si>
  <si>
    <t>2.9.3</t>
  </si>
  <si>
    <t>3 . 0</t>
  </si>
  <si>
    <t>NOSILNE PLASTI</t>
  </si>
  <si>
    <t>3.1.1</t>
  </si>
  <si>
    <t>NEVEZANE NOSILNE PLASTI</t>
  </si>
  <si>
    <t>3.1.1.1</t>
  </si>
  <si>
    <t>Izdelava nevezane nosilne plasti enakomerno zrnatega drobljenca GW 0/32 iz kamnine v debelini 20 cm. V ceni je zajeta nabava in dobava materiala na gradbišče, vgrajevanje po plasteh pri optimalni vlagi in s sprotnim komprimiranjem na nosilnost Ev2 ≥ 100 Mpa, vključno z vsemi dodatnimi in zaščitnimi deli ter preizkusom nosilnosti z merilno ploščo.</t>
  </si>
  <si>
    <t>Izdelava nevezane nosilne plasti enakomerno zrnatega drobljenca GW 0/32 iz kamnine v debelini 21 do 30 cm. V ceni je zajeta nabava in dobava materiala na gradbišče, vgrajevanje po plasteh pri optimalni vlagi in s sprotnim komprimiranjem na nosilnost Ev2 ≥ 100 Mpa, vključno z vsemi dodatnimi in zaščitnimi deli ter preizkusom nosilnosti z merilno ploščo.</t>
  </si>
  <si>
    <t>3.1.2</t>
  </si>
  <si>
    <t>VEZANE SPODNJE NOSILNE PLASTI S HIDRAVLIČNIMI IN BITUMENSKIMI VEZIVI</t>
  </si>
  <si>
    <t>3.1.6</t>
  </si>
  <si>
    <t>ASFALTNE NOSILNE PLASTI - BASE (AC BASE)</t>
  </si>
  <si>
    <t>3.1.6.1</t>
  </si>
  <si>
    <t>Izdelava nosilne plasti bituminizirane zmesi AC 16 base B 50/70 A4 v debelini 5 cm. V ceni je zajeta izdelava v projektiranih naklonih ter vsa dodatna in zaščitna dela. (naklonski asfalt pod betonskim tlakom)</t>
  </si>
  <si>
    <t>3.1.6.2</t>
  </si>
  <si>
    <t xml:space="preserve">Izdelava nosilne plasti bituminizirane zmesi AC 32 base B 50/70 A3 v debelini 8 cm. V ceni je zajeta izdelava v projektiranih naklonih ter vsa dodatna in zaščitna dela. </t>
  </si>
  <si>
    <t>3.1.7</t>
  </si>
  <si>
    <t>ASFALTNE VEZNE PLASTI - BINDER (AC BIN)</t>
  </si>
  <si>
    <t>3.2</t>
  </si>
  <si>
    <t>OBRABNE PLASTI</t>
  </si>
  <si>
    <t>3.2.2</t>
  </si>
  <si>
    <t>ASFALTNE OBRABNE IN ZAPORNE PLASTI - BITUMENSKI BETONI (AC SURF)</t>
  </si>
  <si>
    <t>3.2.2.1</t>
  </si>
  <si>
    <t xml:space="preserve">Izdelava obrabne in zaporne plasti bituminizirane zmesi AC 8 surf B 70/100 A5 v debelini 3 cm. V ceni je zajeta izdelava v projektiranih naklonih  ter vsa dodatna in zaščitna dela. </t>
  </si>
  <si>
    <t>Izdelava obrabne in zaporne plasti bituminizirane zmesi AC 8 surf B 70/100 A5 v debelini 3 cm. V ceni je zajeta izdelava v projektiranih naklonih (ločno) ter vsa dodatna in zaščitna dela. (finalni sloj iz barvnega asfalta;dodan drobljene zelen porfir, bazalt) - potrditev vzorca.V enotni ceni upoštevati izdelavo vzorca - plošče (dimenzije 1,5m2), katerega potrdi projektant ter nadzor.</t>
  </si>
  <si>
    <t>Izdelava obrabne in zaporne plasti bituminizirane zmesi AC 8 surf B 50/70 A3 v debelini 3 cm. V ceni je zajeta izdelava v projektiranih naklonih (ločno) ter vsa dodatna in zaščitna dela. (finalni sloj iz barvnega asfalta;dodan drobljene zelen porfir, bazalt) - potrditev vzorca.V enotni ceni upoštevati izdelavo vzorca - plošče (dimenzije 1,5m2), katerega potrdi projektant ter nadzor.</t>
  </si>
  <si>
    <t>3.2.2.2</t>
  </si>
  <si>
    <t xml:space="preserve">Izdelava obrabne in zaporne plasti bituminizirane zmesi AC 11 surf B 50/70 A3 v debelini 4 cm. V ceni je zajeta izdelava v projektiranih naklonih ter vsa dodatna in zaščitna dela. </t>
  </si>
  <si>
    <t>3.2.2.3</t>
  </si>
  <si>
    <t>Izdelava obrabne in zaporne plasti bituminizirane zmesi AC 11 surf B 50/70 A4 v debelini 4 cm. V ceni je zajeta izdelava v projektiranih naklonih ter vsa dodatna in zaščitna dela. (parkiršče)</t>
  </si>
  <si>
    <t>3.2.4</t>
  </si>
  <si>
    <t>ASFALTNE OBRABNE IN ZAPORNE PLASTI - POVRŠINSKE PREVLEKE (SD)</t>
  </si>
  <si>
    <t>3.2.4.1</t>
  </si>
  <si>
    <t>Izdelava enoplastne površinske prevleke vozišča z dvojnim posipom proda (bel savski prodec zrnavosti 11/16 in 4/8 mm debeline 4 cm</t>
  </si>
  <si>
    <t>3.2.4.3</t>
  </si>
  <si>
    <t>Izdelava stika med starim in novim asfaltom z bitumensko pasto</t>
  </si>
  <si>
    <t>3.2.6</t>
  </si>
  <si>
    <t>ASFALTNE OBRABNE IN ZAPORNE PLASTI - DROBIRJI Z BITUMENSKIM MASTIKSOM (SMA)</t>
  </si>
  <si>
    <t>3.4</t>
  </si>
  <si>
    <t>TLAKOVANJE OBRABNE PLASTI</t>
  </si>
  <si>
    <t>3.4.1</t>
  </si>
  <si>
    <t>Izdelava nosilne plasti iz mikroarmiranega cementnega betona C30/37  v debelini 15 cm (zmrzlinska odpornost in odpornost na soli XD3 in XF4) - po tehnološkem elaboratu betona - nepovozna izvedba. Izvedba diletacij skladno z načrtom</t>
  </si>
  <si>
    <t>3.4.2</t>
  </si>
  <si>
    <t>Izdelava nosilne plasti iz mikroarmiranega cementnega betona C30/37  v debelini 20 cm (zmrzlinska odpornost in odpornost na soli XD3 in XF4) - po tehnološkem elaboratu betona - povozna izvedba. Izvedba diletacij skladno z načrtom</t>
  </si>
  <si>
    <t>3.4.3</t>
  </si>
  <si>
    <t>Izdelave podložne vodoneprepustno plasti za tlakovano površino iz mikroarmirane cementne malte v debelini 3-5 cm (zmrzlinska odpornost in odpornost na soli XD3 in XF4) - po tehnološkem elaboratu betona</t>
  </si>
  <si>
    <t>3.4.4</t>
  </si>
  <si>
    <t xml:space="preserve"> </t>
  </si>
  <si>
    <t>3.4.5</t>
  </si>
  <si>
    <t>3.4.6</t>
  </si>
  <si>
    <t>3.4.7</t>
  </si>
  <si>
    <t>3.4.9</t>
  </si>
  <si>
    <t>Dobava in vgradnja betonskih kavdratnih tlakovcev, globinsko sivo baravni debeline 8,5 cm, dimenzije 16 x 16 cm, trdnostnega razreda C35/45.  vključno z betonsko podlago C20/25, fuge morajo biti poravnane z vrhnjo linijo plošč; ročno fugiranje, šir fuge 1 cm fugiranje z enako malto kot podložna plast . Polaganje po polagalnem načrtu arhitekture. Barvo in vzorec potrdi projektant arhitekture Protidrsna obdelava površine: brezbarvna zaščita proti drsenju v skladu s standardom SIST DIN 51097; primerno za zunanje površine,  razred protizdrsnosti  R10 oziroma R11 kot na primer Kryptanate M, Colodur, Amal impregnacija</t>
  </si>
  <si>
    <t>3.4.10</t>
  </si>
  <si>
    <t>Dobava in vgradnja betonskih kavdratnih tlakovcev, globinsko sivo barvani debeline 15 cm, dimenzije 16 x 16 cm, trdnostnega razreda C35/45.Fuge morajo biti poravnane z vrhnjo linijo plošč; ročno fugiranje, šir fuge 2 cm fugiranje z enako malto kot podložna plast - po tehnološkem elaboratu betona . Barvo in vzorec potrdi projektant arhitekture Protidrsna obdelava površine: brezbarvna zaščita proti drsenju v skladu s standardom SIST DIN 51097; primerno za zunanje površine,  razred protizdrsnosti  R10 oziroma R11 kot na primer Kryptanate M, Colodur, Amal impregnacija</t>
  </si>
  <si>
    <t>3.4.11</t>
  </si>
  <si>
    <t>Dobava in vgradnja betonskih valjov, v beli barvi debeline 8,5 cm, premera 10 cm, trdnostnega razreda C35/45(v kompletu z izdelavo betonske posteljice debeline 15 cm, marka betona C20/25).Fuge morajo biti poravnane z vrhnjo linijo plošč; ročno fugiranje, šir fuge 1 cm fugiranje z enako malto kot podložna plast - po tehnološkem elaboratu betona . Barvo in vzorec potrdi projektant arhitekture Protidrsna obdelava površine: brezbarvna zaščita proti drsenju v skladu s standardom SIST DIN 51097; primerno za zunanje površine,  razred protizdrsnosti  R10 oziroma R11 kot na primer Kryptanate M, Colodur, Amal impregnacija</t>
  </si>
  <si>
    <t>3.4.12</t>
  </si>
  <si>
    <t>Dobava in vgradnja kock iz črnega granita - IMPALA 16/16/8,5 cm na predhodno urejeno podlago, vključno z betonsko posteljico C20/25,  (obdelava vrhnje ploskve: ločno rezano + žgano)Barvo in vzorec potrdi projektant arhitekture Protidrsna obdelava površine: brezbarvna zaščita proti drsenju v skladu s standardom SIST DIN 51097; primerno za zunanje površine,  razred protizdrsnosti  R10 oziroma R11 kot na primer Kryptanate M, Colodur, Amal impregnacija</t>
  </si>
  <si>
    <t>3.4.13</t>
  </si>
  <si>
    <t>Dobava in vgradnja kock iz črnega granita - IMPALA 16/16/15 cm na predhodno urejeno podlago, vključno z betonsko posteljico C20/25,  (obdelava vrhnje ploskve: ločno ezano + žgano)Barvo in vzorec potrdi projektant arhitekture Protidrsna obdelava površine: brezbarvna zaščita proti drsenju v skladu s standardom SIST DIN 51097; primerno za zunanje površine,  razred protizdrsnosti  R10 oziroma R11 kot na primer Kryptanate M, Colodur, Amal impregnacija</t>
  </si>
  <si>
    <t>3.3</t>
  </si>
  <si>
    <t>VEZANE NOSILNE IN OBRABNE PLASTI - CEMENTNI BETONI</t>
  </si>
  <si>
    <t>3.3.1</t>
  </si>
  <si>
    <t>Izdelava elaborata - Projekt izvajanja betonske konstrukcije-PIBK skladno z SIST EN 13670 (projekt betona), ki ga pripravi strokovnjak z ustreznimi izkušnjami o vidnih betonih. PIBK potrdi projektant.</t>
  </si>
  <si>
    <t>3.3.2</t>
  </si>
  <si>
    <t>Vsi potrebni preskusi betona za pripravo začetnega tipskega preskusa za predpisano sestavo betona. Potrebni so naslednji preskusi: preskus tlačne trdnosti na 9 kockah, preskus odpornosti na predor vode, preskus površinske zmrzlinske odpornosti ob prisostnosti soli za tajanje OPZT-C25 in preskus obrabne odpornosti XM2</t>
  </si>
  <si>
    <t>3.3.3</t>
  </si>
  <si>
    <t>Kontrola betona na terenu ves čas betoniranja z meritvami na svežem  betonu in odvzemom vzorcev</t>
  </si>
  <si>
    <t>3.3.4</t>
  </si>
  <si>
    <t>Nabava, dobava ter polaganje PE folije na naklonski asfalt pred armiranjem in betoniranjem (2 sloja križno)</t>
  </si>
  <si>
    <t>3.3.5</t>
  </si>
  <si>
    <r>
      <t xml:space="preserve">Dobava in vgrajevanje betona C 30/37 (XC4, XF4, XD2, XM2, PV-II, S4 z dodatkom proti krčenju in mikroarmiranjem s PP vlakni) v AB ploščo </t>
    </r>
    <r>
      <rPr>
        <b/>
        <sz val="8"/>
        <rFont val="Arial Narrow"/>
        <family val="2"/>
        <charset val="238"/>
      </rPr>
      <t>debeline 20 cm</t>
    </r>
    <r>
      <rPr>
        <sz val="8"/>
        <rFont val="Arial Narrow"/>
        <family val="2"/>
        <charset val="238"/>
      </rPr>
      <t xml:space="preserve">. Izdelava plošče z granulatom (BEL SAVSKI PRODEC) po izboru projektanta (frakcije 0-2mm, 4-8mm, 8-16mm), v belem cementu, ter vsemi potrebnimi dodatki za zagotovitev zmrzlinske odpornosti in odpornosti na sol. Končna obdelava brušena in štokana površina zaščitena z zaščitnim slojem, dilatacije izdelane skladno s shemo, polnjene s trajnoelastičnim kitom potrebne kvalitete (UV obstojnost, primerna elastičnost v času zmrzali) v barvi po izboru arhitekta, pred nanosom obvezen premaz s prajmerjem. V enotni ceni upoštevati izdelavo vzorca - plošče (dimenzije 1,5m2), katerega potrdi projektant ter nadzor.  Brezbarvna zaščita proti drsenju v skladu s standardom SIST DIN 51097; primerno za zunanje površine,  razred protizdrsnosti  R10 oziroma R11 </t>
    </r>
  </si>
  <si>
    <r>
      <t>m</t>
    </r>
    <r>
      <rPr>
        <vertAlign val="superscript"/>
        <sz val="8"/>
        <rFont val="Arial Narrow"/>
        <family val="2"/>
        <charset val="238"/>
      </rPr>
      <t>3</t>
    </r>
  </si>
  <si>
    <t>3.3.7</t>
  </si>
  <si>
    <t>Preskus na odvzetih vzorcih in zaključno poročilo</t>
  </si>
  <si>
    <t>3.3.8</t>
  </si>
  <si>
    <t>Izdelava delovnih reg - stikov po načrtu arhitekture (dilatacija)</t>
  </si>
  <si>
    <t>3.3.10</t>
  </si>
  <si>
    <t>Stčenje reg s elastično maso in granulatom v enaki sestavi kot betonska površina (barva po izboru arhitekta)</t>
  </si>
  <si>
    <t>3.3.11</t>
  </si>
  <si>
    <t>Izvedba nege betona (nabava, dobava in polaganje filca, polivanje z vodo in pokritje filca z PE gradbeno folijo)</t>
  </si>
  <si>
    <t>dan</t>
  </si>
  <si>
    <t>3.3.12</t>
  </si>
  <si>
    <t>Dobava in vgradnja penastega traku, debeline 8mm, višine do 20 cm (ob robniku)</t>
  </si>
  <si>
    <t>3.3.13</t>
  </si>
  <si>
    <t xml:space="preserve">Preskus torne sposobnosti proti drsenju mokre površine po metodi SRT po TSC 06-620:2002 </t>
  </si>
  <si>
    <t>3.5</t>
  </si>
  <si>
    <t>ROBNI ELEMENTI VOZIŠČ</t>
  </si>
  <si>
    <t>3.5.2</t>
  </si>
  <si>
    <t>ROBNIKI</t>
  </si>
  <si>
    <t>3.5.2.1</t>
  </si>
  <si>
    <t>Dobava in vgraditev dvignjenega ravnega robnika iz naravnega kamna s prerezom 18/25/100 cm na betonsko podlago C 12/15 z obbetoniranjem in fugiranjem, na vsakih 5 m je potrebno izdelati elastičen stik (granitni robnik bela žila - obdelava površine reazna  s posnetim robom ob vozišču). Po detajlu arhitekture</t>
  </si>
  <si>
    <t>Dobava in vgraditev poglobljenega ravnega robnika iz naravnega kamna s prerezom 15/20/100 cm na betonsko podlago C 12/15 z obbetoniranjem in fugiranjem, na vsakih 5 m je potrebno izdelati elastičen stik (granitni robnik bela žila - obdelava površine reazna  s posnetim robom ob vozišču). Po detajlu arhitekture</t>
  </si>
  <si>
    <t>3.5.2.2</t>
  </si>
  <si>
    <t>3.5.3</t>
  </si>
  <si>
    <t>OBROBE</t>
  </si>
  <si>
    <t>3.5.3.1</t>
  </si>
  <si>
    <t>Izdelava obrobe iz betonskega robnika bele barve, dimenzije 6x20x400 cm. Po detajlu arhitekture ,trdonstni razred C30/45, vključno z beonsko posteljico C20/25. Potdrditev vzorca</t>
  </si>
  <si>
    <t>Izdelava obrobe iz malih tlakovcev iz naravnega kamna velikosti 10 cm/10 cm /10 cm na betonsko podlago C12/15 z obbetoniranjem in fugirnajem</t>
  </si>
  <si>
    <t>4 . 0</t>
  </si>
  <si>
    <t>4.3</t>
  </si>
  <si>
    <t>GLOBINSKO ODVODNJAVANJE - KANALIZACIJA</t>
  </si>
  <si>
    <t>4.4</t>
  </si>
  <si>
    <t>JAŠKI</t>
  </si>
  <si>
    <t>4.4.1</t>
  </si>
  <si>
    <t>Izdelava jaška iz cementnega betona, krožnega prereza s premerom 50 cm, globokega 1,0 do 1,5 m</t>
  </si>
  <si>
    <t>4.4.2</t>
  </si>
  <si>
    <t>Nabava, dobava in vgraditev robniške rešetke iz duktilne litine in ojačenega cementnega betona, z nosilnostjo 250 kN, kvadratnega prereza (npr. Saint-Gobain PAM Selecta 500, Livar tip 708). Vključno z robnim vencem ter vsemi dodatnimi in zaščitnimi deli.</t>
  </si>
  <si>
    <t>4.4.3</t>
  </si>
  <si>
    <t>Dobava in vgradnja pokrova  za linijsko kanaleto z rego, višina vratu 200 mm, asimetričen vrat, pocinkan, dolžine 1,0 m, razred obremenitve D400, debelina materiala po celotni konturi 4 mm</t>
  </si>
  <si>
    <t>4.4.4</t>
  </si>
  <si>
    <t>Dobava in vgradnja linijske kanalete z notranjim padec iz betona armiranega z vlakni, dolžine 1,0 m, višine 220 - 225 mm, širina 210 mm (kot npr. FASERFIX KS 150  ali enakovredno) - TIP 1</t>
  </si>
  <si>
    <t>4.4.5</t>
  </si>
  <si>
    <t>Dobava in vgradnja linijske kanalete z notranjim padec iz betona armiranega z vlakni, dolžine 1,0 m, višine 225 - 230 mm, širina 210 mm (kot npr. FASERFIX KS 150  ali enakovredno) - TIP 2</t>
  </si>
  <si>
    <t>4.4.6</t>
  </si>
  <si>
    <t>Dobava in vgradnja linijske kanalete z notranjim padec iz betona armiranega z vlakni, dolžine 1,0 m, višine 230 - 235 mm, širina 210 mm (kot npr. FASERFIX KS 150 ali enakovredno) - TIP 3</t>
  </si>
  <si>
    <t>4.4.7</t>
  </si>
  <si>
    <t>Dobava in vgradnja linijske kanalete z notranjim padec iz betona armiranega z vlakni, dolžine 1,0 m, višine 235 - 240 mm, širina 210 mm (kot npr. FASERFIX KS 150  ali enakovredno) - TIP 4</t>
  </si>
  <si>
    <t>4.4.8</t>
  </si>
  <si>
    <t>Dobava in vgradnja linijske kanalete z notranjim padec iz betona armiranega z vlakni, dolžine 1,0 m, višine 240 - 245 mm, širina 210 mm (kot npr. FASERFIX KS 150  ali enakovredno) - TIP 5</t>
  </si>
  <si>
    <t>4.4.9</t>
  </si>
  <si>
    <t>Dobava in vgradnja linijske kanalete z notranjim padec iz betona armiranega z vlakni, dolžine 1,0 m, višine 245 - 250 mm, širina 210 mm (kot npr. FASERFIX KS 150  ali enakovredno) - TIP 6</t>
  </si>
  <si>
    <t>4.4.10</t>
  </si>
  <si>
    <t>Dobava in vgradnja linijske kanalete z notranjim padec iz betona armiranega z vlakni, dolžine 1,0 m, višine 250 - 255 mm, širina 210 mm (kot npr. FASERFIX KS 150  ali enakovredno) - TIP 7</t>
  </si>
  <si>
    <t>4.4.11</t>
  </si>
  <si>
    <t>Dobava in vgradnja linijske kanalete z notranjim padec iz betona armiranega z vlakni, dolžine 1,0 m, višine 255 - 260 mm, širina 210 mm (kot npr. FASERFIX KS 150  ali enakovredno) - TIP 8</t>
  </si>
  <si>
    <t>4.4.12</t>
  </si>
  <si>
    <t>Dobava in vgradnja linijske kanalete z notranjim padec iz betona armiranega z vlakni, dolžine 1,0 m, višine 260 - 265 mm, širina 210 mm (kot npr. FASERFIX KS 150  ali enakovredno) - TIP 9</t>
  </si>
  <si>
    <t>4.4.13</t>
  </si>
  <si>
    <t>Dobava in vgradnja peskolova (revizijska kanaleta) iz betona armiranega z vlakni, dolžine 0,5 m, višine 600 mm, širina 210 mm (kot npr. FASERFIX KS 150  ali enakovredno)</t>
  </si>
  <si>
    <t>4.4.14</t>
  </si>
  <si>
    <t>Dobava in vgradnja revizijskega pokrova  za linijsko kanaleto z rego, višina vratu 200 mm, asimetričen vrat, pocinkan, dolžine 0,5 m, razred obremenitve D400, debelina materiala po celotni konturi 4 mm</t>
  </si>
  <si>
    <t>4.4.15</t>
  </si>
  <si>
    <t>Dobava in vgradnja zaključne stene - SLEPA za predviden tip linijske kanalete (FASERFIX STANDARD 150 ali enakovredno)</t>
  </si>
  <si>
    <t>5 . 0</t>
  </si>
  <si>
    <t>5.1</t>
  </si>
  <si>
    <t>5.1.1</t>
  </si>
  <si>
    <r>
      <t xml:space="preserve">Izdelava lesenega opaža izdelanega iz smrekovih površinsko obdelanih plohov, debeline 4cm, </t>
    </r>
    <r>
      <rPr>
        <b/>
        <sz val="8"/>
        <rFont val="Arial Narrow"/>
        <family val="2"/>
        <charset val="238"/>
      </rPr>
      <t>višine 20cm</t>
    </r>
    <r>
      <rPr>
        <sz val="8"/>
        <rFont val="Arial Narrow"/>
        <family val="2"/>
        <charset val="238"/>
      </rPr>
      <t>, kompletno z tramiči, postavitivjo, rezanjem, vrtanjem lukenj, drobnim materialom ter razopaženjem in čiščenjem po končanih delih, nakladanje in odvoz na stalno deponijo</t>
    </r>
  </si>
  <si>
    <t>5.2</t>
  </si>
  <si>
    <t>DELA Z JEKLOM ZA OJAČITEV</t>
  </si>
  <si>
    <t>5.2.1</t>
  </si>
  <si>
    <t>Dobava in postavitev rebrastih žic iz visokovrednega naravno trdega jekla B St 500 S s premerom do 12 mm, za srednje zahtevno ojačitev v kompletu z vsemi distančniki in nosilci</t>
  </si>
  <si>
    <t>5.2.2</t>
  </si>
  <si>
    <t>Dobava in postavitev mreže iz vlečene jeklene žice B500A, s premerom &gt; od 4 in &lt; od 12 mm, masa 4,1 do 6 kg/m2 (Q-335) v kompletu z vsemi distančniki in nosilci</t>
  </si>
  <si>
    <t>5.2.6</t>
  </si>
  <si>
    <t xml:space="preserve">Nabava, dobava in vgradnja košarice za polaganje moznikov - prostorska dilatacija </t>
  </si>
  <si>
    <t>5.2.3</t>
  </si>
  <si>
    <t>Nabava , dobava in vgradnja moznikov iz gladkega jekla S235 premera 20 cm potopljenih v epoksi maso in posipanih z kremenčevim peskom,  d= 500 mm s plastično PE zaščitno cev d=250 mm</t>
  </si>
  <si>
    <t>5.3</t>
  </si>
  <si>
    <t>DELA S CEMENTNIM BETONOM</t>
  </si>
  <si>
    <t>5.3.1</t>
  </si>
  <si>
    <t>Dobava ter vgrajevanje betona C 30/37 XD1 - polaganje kanalet in obbetoniranje INOX L profilov</t>
  </si>
  <si>
    <t>5.4</t>
  </si>
  <si>
    <t>ZIDARSKA IN KAMNOSEŠKA DELA</t>
  </si>
  <si>
    <t>5.10</t>
  </si>
  <si>
    <t>5.10.1</t>
  </si>
  <si>
    <t xml:space="preserve">Nabava, dobava in vgradnja INOX L profila 200/150/12 mm privijačenjem s sidrnim vijakom M8 x 115 (raster 0,5m) na nosilno plast betona.V enoti cene zajeti tudi vse potrebne distančnike. </t>
  </si>
  <si>
    <t>5.10.2</t>
  </si>
  <si>
    <t>Postavitev demontirane ograje iz žične mreže</t>
  </si>
  <si>
    <t>6 . 0</t>
  </si>
  <si>
    <t>6.1</t>
  </si>
  <si>
    <t>POKONČNA OPREMA CEST</t>
  </si>
  <si>
    <t>6.1.1</t>
  </si>
  <si>
    <t>Nabava, dobava in vgradnja koreninskega količka za pritrditev stebrička za prometni znak fi 60/60</t>
  </si>
  <si>
    <t>6.1.2</t>
  </si>
  <si>
    <t>Dobava in vgraditev stebrička za prometni znak iz vroče cinkane jeklene cevi s premerom 60 mm, dolge 3500 mm</t>
  </si>
  <si>
    <t>6.1.3</t>
  </si>
  <si>
    <t>Dobava in pritrditev trikotnega prometnega znaka, podloga iz vroče cinkane jeklene pločevine, razred svetlobne odbojnosti RA2, dolžina stranice a = 900 mm</t>
  </si>
  <si>
    <t>6.1.4</t>
  </si>
  <si>
    <t>Dobava in pritrditev okroglega prometnega znaka, podloga iz vroče cinkane jeklene pločevine, razred svetlobne odbojnosti RA2, premera 600 mm</t>
  </si>
  <si>
    <t>6.1.5</t>
  </si>
  <si>
    <t>Dobava in pritrditev šestkotnega prometnega znaka, podloga iz vroče cinkane jeklene pločevine, razred svetlobne odbojnosti RA2, dolžina stranice a = 600 mm</t>
  </si>
  <si>
    <t>6.1.6</t>
  </si>
  <si>
    <t>Dobava in pritrditev prometnega znaka, podloga iz vroče cinkane jeklene pločevine, razred svetlobne odbojnosti RA2, velikost od 0,21 do 0,40 m2</t>
  </si>
  <si>
    <t>6.2</t>
  </si>
  <si>
    <t>OZNAČBE NA VOZIŠČIH</t>
  </si>
  <si>
    <t>6.2.1</t>
  </si>
  <si>
    <t>Izdelava debeloslojne vzdolžne/prečne označbe na vozišču z večkomponentno hladno plastiko z vmešanimi drobci / kroglicami stekla, vključno 200 g/m2 dodatnega posipa z drobci stekla, strojno, debelina plasti 3 mm, širina črte 12cm</t>
  </si>
  <si>
    <t>6.5</t>
  </si>
  <si>
    <t>POTOPNI KOLIČKI</t>
  </si>
  <si>
    <t>6.5.1</t>
  </si>
  <si>
    <t>Izdelava točkovnih temeljev za avtobusno nadstrešnico - tip nadstrešnice osnovna (po katalogu MOL) vključno s sidri za pritrditev (1 kos pomeni izvedbo vseh temeljev na 1 AP)</t>
  </si>
  <si>
    <t>6.5.2</t>
  </si>
  <si>
    <t>Izdelava betonskega temelja za omaro krmilne elektronike skladno z navodili dobavitelja, komplet z izkopom jame in betoniranjem posteljice betonskega podnožja</t>
  </si>
  <si>
    <t>6.5.3</t>
  </si>
  <si>
    <t>Izdelava betonskega temelja za potopni stebriček: ročni izkop terena 100/130/130 za temelj in jašek, nakladanje in odvoz izkopnega materiala, dobava in namestitev b.c.fi60 z obbetoniranjem, namestitev LTŽ pokrova, izdelava povezave cevne kanalizacije in namestitev zank</t>
  </si>
  <si>
    <t>6.5.4</t>
  </si>
  <si>
    <t>Izdelava betonskega temelja za najavni stebriček RF; komplet z izkopom jame in betoniranjem posteljice betonskega podnožja; montaža sidra</t>
  </si>
  <si>
    <t>6.5.5</t>
  </si>
  <si>
    <t xml:space="preserve">Izkop kanala za kabelsko kanalizacijo globine 0.8 m (kategorija terena I-III), širine glede na število cevi, priprava posteljice, dobava in polaganje cevi iz koluta, zasutje z drobnim  peskom 0-4 mm in izkopanim materialom do kote zgornjega ustroja, utrjevanje, opozorilni trak: 1x PE dvoslojna rebrasta cev Ф110 mm v kolutu za zaščito el. kablov </t>
  </si>
  <si>
    <t>6.5.6</t>
  </si>
  <si>
    <t xml:space="preserve">Izkop kanala za kabelsko kanalizacijo globine 0.8 m (kategorija terena I-III), širine glede na število cevi, priprava posteljice, dobava in polaganje cevi iz koluta, zasutje cevi z betonom in izkopanim materialom do kote zgornjega ustroja, utrjevanje, opozorilni trak: 1x PE dvoslojna rebrasta cev Ф110 mm v kolutu za zaščito el. kablov </t>
  </si>
  <si>
    <t>6.5.7</t>
  </si>
  <si>
    <t xml:space="preserve">Izdelava kompletnega tipskega jaška z LTŽ pokrovom 35x35cm  </t>
  </si>
  <si>
    <t>6.5.8</t>
  </si>
  <si>
    <t xml:space="preserve">Izdelava kompletnega tipskega jaška z LTŽ pokrovom 60x60cm - 15t  </t>
  </si>
  <si>
    <t>6.5.9</t>
  </si>
  <si>
    <t>Izdelava dvojne armaturne košare za oklep, debeline 25cm</t>
  </si>
  <si>
    <t>6.5.10</t>
  </si>
  <si>
    <t>Betoniranje AB oklepa</t>
  </si>
  <si>
    <t>6.5.11</t>
  </si>
  <si>
    <t>Avtomatski potopni stebriček fi 270 v700 z led obročem</t>
  </si>
  <si>
    <t>6.5.12</t>
  </si>
  <si>
    <t>Krmilnik za delovanje stebričkov</t>
  </si>
  <si>
    <t>6.5.13</t>
  </si>
  <si>
    <t>Induktivna zanka v zaščitni cevi, varnostna. Vgradnja zanke pod plast finega asfalta.</t>
  </si>
  <si>
    <t>6.5.14</t>
  </si>
  <si>
    <t>Induktivna zanka v zaščitni cevi, najavna. Vgradnja zanke pod plast finega asfalta.</t>
  </si>
  <si>
    <t>6.5.15</t>
  </si>
  <si>
    <t>Induktivna zanka za registracijo v zaščitni cevi. Vgradnja zanke pod plast finega asfalta.</t>
  </si>
  <si>
    <t>6.5.16</t>
  </si>
  <si>
    <t>Detektor kovine 24/1</t>
  </si>
  <si>
    <t>6.5.17</t>
  </si>
  <si>
    <t>Detektor kovine 24/2</t>
  </si>
  <si>
    <t>6.5.18</t>
  </si>
  <si>
    <t>RF stebriček za semafor in domofon</t>
  </si>
  <si>
    <t>6.5.19</t>
  </si>
  <si>
    <t>Semaforska glava RGB</t>
  </si>
  <si>
    <t>6.5.20</t>
  </si>
  <si>
    <t>Omarica FAAC ABS L</t>
  </si>
  <si>
    <t>6.5.21</t>
  </si>
  <si>
    <t>Transformator</t>
  </si>
  <si>
    <t>6.5.22</t>
  </si>
  <si>
    <t>Vmesnik 5000/1 Ultimat</t>
  </si>
  <si>
    <t>6.5.23</t>
  </si>
  <si>
    <t xml:space="preserve">AC-IP 215 KONTROLNA ENOTA, z napajalno enoto, priklop enega ali dveh prehodov, možna povezava 1023
kontrolerjev na en PC / SERVER, 30.000 uporabnikov, spomin 20.000 dogodkov, tamper, 4 vhodi, 4 izhodi, 5A
rele kontakt za el. ključavnico, detekcija stanja vrat, programska oprema (protimimobežnost, alarmi, ...)
</t>
  </si>
  <si>
    <t>6.5.24</t>
  </si>
  <si>
    <t>Bralna glava CSN SMART, omogoča uporabo aplikacije za pametne telefone kot za branje abonentskih kartic.
Vgrajen čitalec kartic CSN (13,56 MHz), čtalec NFC-ID in čitalec Bluetooth BLE-ID. Doseg Bluetooth do 10m
(odvisno od naprave Bluetooth), doseg RFID in NFC do 10 cm (odvisno od naprave NFC). Ohišje z dvema
dvobarvnima LED diodama in zumerjem (IP65).</t>
  </si>
  <si>
    <t>6.5.25</t>
  </si>
  <si>
    <t>AKU.BAT.SUHA 7Ah 12 V</t>
  </si>
  <si>
    <t>6.5.26</t>
  </si>
  <si>
    <t>RELEJSKI MODUL</t>
  </si>
  <si>
    <t>6.5.27</t>
  </si>
  <si>
    <t>JANEZ 5060 GSM domofon v antvandal ohišju, dva
pozivna mesta (SIM kartica ni v ceni) + čitalno mesto
pristopne kontrole, 25 tel. številk v "off line" načinu, ter do
2500 tel.številk pri vezavi na kontrolnik, …</t>
  </si>
  <si>
    <t>6.5.28</t>
  </si>
  <si>
    <t>KAMERA ZA PREPOZNAVO REGISTRSKIH TABLIC,
avtomobili, avtobusi, avtodomi itd.</t>
  </si>
  <si>
    <t>6.5.29</t>
  </si>
  <si>
    <t>Samostoječi nosilec za kamero</t>
  </si>
  <si>
    <t>6.5.30</t>
  </si>
  <si>
    <t>MODULARNI KONTROLER
ANPR (enokanalni) KOMUNIKATOR</t>
  </si>
  <si>
    <t>6.5.31</t>
  </si>
  <si>
    <t>IP bullet  kamera 8MP - nastavljiva leča</t>
  </si>
  <si>
    <t>6.5.32</t>
  </si>
  <si>
    <t>Podnožje kamere</t>
  </si>
  <si>
    <t>6.5.33</t>
  </si>
  <si>
    <t>Stikalo za kamere 4 x LAN + 4 x POE</t>
  </si>
  <si>
    <t>6.5.34</t>
  </si>
  <si>
    <t>Dobava in montaža nove omarice, barvana,  kompletno s temeljno ploščo in podstavkov, s pripradajočo opremo ter pripravo za montažo oprem:
- Zbiralčni sistem,
- Prekrivna sponka,
- Varovalčni ločilnik,
- Varovalke NV100,
- Sponke VS 70mm2,
- Vezni in pritrditveni material.</t>
  </si>
  <si>
    <t>6.5.35</t>
  </si>
  <si>
    <t xml:space="preserve">Kabel     NYY-J 5X4 mm2    </t>
  </si>
  <si>
    <t>6.5.36</t>
  </si>
  <si>
    <t>Pocinkani valjanec FeZn 25X4 mm</t>
  </si>
  <si>
    <t>6.5.37</t>
  </si>
  <si>
    <t>Kabel     UTP kat 6</t>
  </si>
  <si>
    <t>6.5.38</t>
  </si>
  <si>
    <t xml:space="preserve">Kabel     LICY 3 x 2 X 1 mm2    </t>
  </si>
  <si>
    <t>6.5.39</t>
  </si>
  <si>
    <t>Kabel NYY 5 x 2,5 mm2:</t>
  </si>
  <si>
    <t>6.5.40</t>
  </si>
  <si>
    <t>Vodnik H05V-K 16mm2</t>
  </si>
  <si>
    <t>6.5.41</t>
  </si>
  <si>
    <t xml:space="preserve">Montaža sistema pristopne kontrole, video nadzora, priklop, test, zagon in šolanje
</t>
  </si>
  <si>
    <t>6.5.42</t>
  </si>
  <si>
    <t>Montaža kamer za prepoznavo registerskih tablic ANPR, priklop, test, zagon in šolanje - OPCIJA</t>
  </si>
  <si>
    <t>6.5.43</t>
  </si>
  <si>
    <t>Montaža opreme potopnih stebričkov</t>
  </si>
  <si>
    <t>6.5.44</t>
  </si>
  <si>
    <t>Montaža opreme za povezavo v CUVP</t>
  </si>
  <si>
    <t>6.5.45</t>
  </si>
  <si>
    <t>Vlečenje kablov v kabelsko kanalizacijo</t>
  </si>
  <si>
    <t>6.5.46</t>
  </si>
  <si>
    <t>Polaganje pocinkanega valjanca s spojnim materialom:</t>
  </si>
  <si>
    <t>6.5.47</t>
  </si>
  <si>
    <t>Drobni vezni in montažni material</t>
  </si>
  <si>
    <t>7 . 0</t>
  </si>
  <si>
    <t>7.9</t>
  </si>
  <si>
    <t>PRESKUSI, NADZOR IN TEHNIČNA DOKUMENTACIJA</t>
  </si>
  <si>
    <t>7.9.4</t>
  </si>
  <si>
    <t>Geodetski posnetek izvedenega stanja s pripravo geodetskega načrta</t>
  </si>
  <si>
    <t>8 . 0</t>
  </si>
  <si>
    <t>SADILNA IN SETVENA DELA</t>
  </si>
  <si>
    <r>
      <t>ZASADITEV</t>
    </r>
    <r>
      <rPr>
        <b/>
        <sz val="10"/>
        <color indexed="23"/>
        <rFont val="Swis721 BT"/>
        <family val="2"/>
      </rPr>
      <t xml:space="preserve"> </t>
    </r>
    <r>
      <rPr>
        <b/>
        <sz val="10"/>
        <rFont val="Swis721 BT"/>
        <family val="2"/>
      </rPr>
      <t>SKUPAJ:</t>
    </r>
  </si>
  <si>
    <r>
      <t xml:space="preserve">Pogoj za semena trate
</t>
    </r>
    <r>
      <rPr>
        <sz val="8"/>
        <rFont val="Swis721 BT"/>
        <family val="2"/>
      </rPr>
      <t xml:space="preserve">− travna mešanica za sončne lege,
− priporočamo travno mešanico z obloženimi semeni,
− obvezna deklaracija proizvajalca oz. dobavitelja. </t>
    </r>
  </si>
  <si>
    <r>
      <t xml:space="preserve">Pogoj za izbor sadik grmovnic za živico in oblikovane soliterne grmovnice
</t>
    </r>
    <r>
      <rPr>
        <sz val="8"/>
        <rFont val="Swis721 BT"/>
        <family val="2"/>
      </rPr>
      <t>− višina sadik za živo mejo od 50 do 70 cm, za vse sadike enako,
− višina sadik za oblikovane soliterne od 100 do 120 cm, za vse sadike enako,
− formirana krošnja z ustreznim številom odganjkov 
− formirana koreninska gruda (čvrsta, prekoreninjena) v lončku.</t>
    </r>
  </si>
  <si>
    <r>
      <t xml:space="preserve">Pogoj za izbor sadik grmovnic, pokrovnic in trajnic
</t>
    </r>
    <r>
      <rPr>
        <sz val="8"/>
        <rFont val="Swis721 BT"/>
        <family val="2"/>
      </rPr>
      <t xml:space="preserve">− višina sadik od 20 do 50 cm, odvisno od vrste (višina je za rastline, ki odstopajo od osnovne zahteve, določena ob tisti vrsti v popisu),
− najmanj 3 odganjki oziroma vrsti primerno,
− najmanj 2 presajena sadika,
− formirana koreninska gruda (čvrsta, prekoreninjena) v lončku. </t>
    </r>
  </si>
  <si>
    <r>
      <t xml:space="preserve">Pogoji za izbor sadik dreves:
</t>
    </r>
    <r>
      <rPr>
        <sz val="8"/>
        <rFont val="Swis721 BT"/>
        <family val="2"/>
      </rPr>
      <t>− najmanj 3 x presajena s koreninsko balo v mreži,
− višina 4,5 m do 5,0 m, 
− več kot 5 odganjkov, formirana krošnja,
− obseg debla 18 do 20 cm (1,0 m nad tlemi),
− neporaščeno deblo (spodnji rob krošnje) 2,2 do 2,5 m,
− odstopanja (višina, obseg debla..) niso dopustna za sadike enega drevoreda oz. za eno vrsto dreves, dopustna so za sadike za različne drevorede.</t>
    </r>
  </si>
  <si>
    <t>(1 kg travne mešanice/ 40 m2 površine),
predvidi se travna mešanica za sončne lege, sestava travne mešanice v utežnih odstotkih:
Festuca ovina 65%, Festuca rubra rubra 10%, Festuca rubra commutata 5%, Festuca rubra trichophylla 5%, Lolium perenne 15%
Cena vključuje pripravo terena, setev, valjanje in zalivanje.</t>
  </si>
  <si>
    <r>
      <rPr>
        <b/>
        <sz val="8"/>
        <color indexed="8"/>
        <rFont val="Swis721 BT"/>
        <family val="2"/>
      </rPr>
      <t xml:space="preserve">Vrvi za stabilizacijo dreves </t>
    </r>
    <r>
      <rPr>
        <sz val="8"/>
        <color indexed="8"/>
        <rFont val="Swis721 BT"/>
        <family val="2"/>
      </rPr>
      <t xml:space="preserve">
1 m vrvi / drevo - trikratno privezovanje, v kolutu je 50 m vrvi </t>
    </r>
  </si>
  <si>
    <r>
      <rPr>
        <b/>
        <sz val="8"/>
        <color indexed="8"/>
        <rFont val="Swis721 BT"/>
        <family val="2"/>
      </rPr>
      <t>Drenažne cevi</t>
    </r>
    <r>
      <rPr>
        <sz val="8"/>
        <color indexed="8"/>
        <rFont val="Swis721 BT"/>
        <family val="2"/>
      </rPr>
      <t xml:space="preserve">
Dobava potrebnega materiala in izvedba drenažnih cevi, dimenzije Ø 80 mm, dolžine 4m/sadiko, spiralno ovita okrog koreninske grude v oddaljenosti  30 cm do 60 cm, s PVC pokrovčkom, drenaža se naredi samo ob drevorednih drevesih.
</t>
    </r>
  </si>
  <si>
    <r>
      <rPr>
        <b/>
        <sz val="8"/>
        <color indexed="8"/>
        <rFont val="Swis721 BT"/>
        <family val="2"/>
      </rPr>
      <t>Začetno vzdrževanje do končnega prevzema</t>
    </r>
    <r>
      <rPr>
        <sz val="8"/>
        <color indexed="8"/>
        <rFont val="Swis721 BT"/>
        <family val="2"/>
      </rPr>
      <t xml:space="preserve">
izvajalec mora prevzeti saditvena dela v zadnji dekadi junija. Osnovni pogoj za prevzem je, da se je ta uspešno prijela, da raste in da ni plevela v območju rasti sadik. Obrezovanje min.1x letno, pletje min. 3x letno
Vzdrževalna dela zajemajo:
Pletev, okopavanje, oblikovanje, gnojenje, popravilo opor ali sider, odstranjevanje morebitnih poganjkov na deblih dreves, odstranjevanje suhih ali poškodovanih vej, spremljanje izrednih dogodkov</t>
    </r>
  </si>
  <si>
    <t>SEGMENT 1 IN VHODNI DEL</t>
  </si>
  <si>
    <t>SKUPAJ :</t>
  </si>
  <si>
    <t xml:space="preserve">SPREMLJAJOČI MOTIVI
</t>
  </si>
  <si>
    <t>SPREMLJAJOČI MOTIVI</t>
  </si>
  <si>
    <t>2.2 NAČRT GRADBENIŠTVA - EKK</t>
  </si>
  <si>
    <r>
      <t>PROJEKT IZVEDENIH DEL</t>
    </r>
    <r>
      <rPr>
        <b/>
        <sz val="14"/>
        <rFont val="Arial"/>
        <family val="2"/>
        <charset val="238"/>
      </rPr>
      <t>*</t>
    </r>
  </si>
  <si>
    <t>RAZNO</t>
  </si>
  <si>
    <t>Dela obsegajo tudi odstranitve obstoječih in izvedbo novih jaškov s pokrovi za materializacijo po navodilu arhitekta, izvedbo kanalet z rego za odvodnjavanje vključno z čistilnimi elementi po detajlih v projektu PZI arhitektura itd., odstranitev luči in obstoječih elektro omar idr.</t>
  </si>
  <si>
    <t>Obvezna je predhodna izdelava šablone obstoječega ločnega stanja obredne poti (pred rušitvijo). Glej M0, 2/2</t>
  </si>
  <si>
    <r>
      <rPr>
        <b/>
        <sz val="8"/>
        <rFont val="Swis721 BT"/>
        <family val="2"/>
      </rPr>
      <t>Protiplevelna koprena (zaključni sloj)</t>
    </r>
    <r>
      <rPr>
        <sz val="8"/>
        <rFont val="Swis721 BT"/>
        <family val="2"/>
      </rPr>
      <t xml:space="preserve">
Dobava potrebnega materiala in izvedba zaključnega protiplevelnega sloja, material podobne kvalitete kot DuPont Plantex Gold, UV stabilizirana, v naravni črno-rjavi barvi. 
</t>
    </r>
    <r>
      <rPr>
        <b/>
        <sz val="8"/>
        <color indexed="30"/>
        <rFont val="Swis721 BT"/>
        <family val="2"/>
      </rPr>
      <t xml:space="preserve">Izbrana koprena mora zagotavljati naslednje lastnosti: trpežnost in vzdržljivost tkanine, trajnostno dobo minimalno 2 let in preprečevanje rasti plevela.
</t>
    </r>
    <r>
      <rPr>
        <b/>
        <sz val="8"/>
        <rFont val="Swis721 BT"/>
        <family val="2"/>
      </rPr>
      <t>Odločitev o izvedbi protiplevelne koprene v fazi izvajanja zasaditev po odločitvi avtorja in vodje projekta!</t>
    </r>
  </si>
  <si>
    <t>Rekonstrukcija Tomačevske c. in zunanja ureditev ob osrednji aleji / rekonstrukciji Tomačevske c.</t>
  </si>
  <si>
    <t>št. proj. dok: 2024/08 PZI
info@ateljemarkomusic.si</t>
  </si>
  <si>
    <t>št. načrta: BR 155/21-PZI, julij 2024</t>
  </si>
  <si>
    <t>Ljubljana, julij 2024</t>
  </si>
  <si>
    <t xml:space="preserve">Dobava in vgradnja kock iz (vrhnja površina je ravna in peskana, robovi sekani) iz naravnega kamna - beli granit Max White 16/16/15 cm na predhodno urejeno podlago, fuge morajo biti poravnane z vrhnjo linijo tlakovcev; ročno fugiranje, šir fuge 2 cm fugiranje z enako malto kot podložna plast - po tehnološkem elaboratu betona (svetlo srebrna niansa). Polaganje po polagalnem načrtu arhitekture. Barvo,vzorec in vrsto kamna potrdi projektant arhitekture 
</t>
  </si>
  <si>
    <t xml:space="preserve">Dobava in vgradnja kamnitih kvadrov (dilatacijski stik) (vrhnja površina je ravna in peskana, robovi sekani)  naravnega kamna - beli granit Max White  16/69/15 cm na predhodno urejeno podlago, fuge morajo biti poravnane z vrhnjo linijo tlakovcev; ročno fugiranje, šir fuge 2 cm fugiranje z enako malto kot podložna plast - po tehnološkem elaboratu betona (svetlo srebrna niansa). V kvadre se zarazejo fuge v enakem rastru kot je tlakovanje ter navrta luknje do globie 7 cm in pritdi INOX sidro premera 1,5 cm na rastru 15 cm in višine  17 cm (935 sider). Polaganje po polagalnem načrtu arhitekture. Barvo,vzorec in vrsto kamna potrdi projektant arhitekture 
</t>
  </si>
  <si>
    <t>Dobava in vgradnja plošč iz (rezano,polirano,) iz naravnega kamna;zeleni granit Costa Smeralda, širine od 40 cm do 120 cm in proste dolžine debeline 15 cm na predhodno urejeno podlago, fuge morajo biti poravnane z vrhnjo linijo plošč; ročno fugiranje, šir fuge 2 cm fugiranje z enako malto kot podložna plast - po tehnološkem elaboratu betona (bela oz. svetlo srebrna niansa). Polaganje po polagalnem načrtu arhitekture. Razrez plošč skladno z polaganlnim načrtom. Barvo in vzorec potrdi projektant arhitekture oznaka 2b. Opomba: kamen je enak kamnu kakršen je določen za tlakovanje ob vhodnem portalu in zeleni piramidi v osi E - 2.faza</t>
  </si>
  <si>
    <t>Dobava in vgradnja plošč iz (rezano, polirane) iz naravnega kamna, marmor bele barve (Makedonski sivac.), širine od 40 cm do 120 cm in proste dolžine debeline 5 cm na predhodno urejeno podlago, fuge morajo biti poravnane z vrhnjo linijo plošč; ročno fugiranje, šir fuge 0,3 cm fugiranje z enako malto kot podložna plast - po tehnološkem elaboratu betona (bela oz. svetlo srebrna niansa). Razrez plošč skladno z polaganlnim načrtom. Barvo in vzorec potrdi projektant arhitekture Protidrsna obdelava površine: brezbarvna zaščita proti drsenju v skladu s standardom SIST DIN 51097; primerno za zunanje površine,  razred protizdrsnosti  R10 oziroma R11 kot na primer Kryptanate M, Colodur, Amal impregnacija, oznaka 2a</t>
  </si>
  <si>
    <t>Dobava in vgradnja betonskih kvadratnih tlakovcev, globinsko sivo baravni debeline 8,5 cm, dimenzije 16 x 16 cm, trdnostnega razreda C35/45.  vključno z betonsko podlago C20/25, fuge morajo biti poravnane z vrhnjo linijo plošč; ročno fugiranje, šir fuge 1 cm fugiranje z enako malto kot podložna plast . Polaganje po polagalnem načrtu arhitekture. Barvo in vzorec potrdi projektant arhitekture Protidrsna obdelava površine: brezbarvna zaščita proti drsenju v skladu s standardom SIST DIN 51097; primerno za zunanje površine,  razred protizdrsnosti  R10 oziroma R11 kot na primer Kryptanate M, Colodur, Amal impregnacija</t>
  </si>
  <si>
    <t>Krajinaris d.o.o.</t>
  </si>
  <si>
    <t>Opomba.
V popisu Noveliranega izvedbenega projekta  Osrednje aleje so vse postavke prevzete iz osnovnega PZI projekta. Razen postavke talnih površin, ki je sestavni del Noveliranega PZI Osrednje aleje.
Pri izvajanju južnega dela prvega segmenta zelenih kaskad je treba upoštevati Načrt arhitekture v Noveliranem izvedbenem projektu Osrednje aleje, listi 14 do 20!</t>
  </si>
  <si>
    <t xml:space="preserve">Opomba.
V popisu Noveliranega izvedbenega projekta  Osrednje aleje so vse postavke prevzete iz osnovnega PZI projekta (2022). Razen postavke talnih površin, ki je sestavni del Noveliranega PZI Osrednje aleje (2024).
Pri izvajanju južnega dela prvega segmenta zelenih kaskad je treba upoštevati Načrt arhitekture v Noveliranem izvedbenem projektu Osrednje aleje, 2024, listi 14 do 20!
</t>
  </si>
  <si>
    <t xml:space="preserve">PZI </t>
  </si>
  <si>
    <t xml:space="preserve">Noveliran / preprojektiran PZI Osrednje aleje, zmanjšanje obsega tlakovanja z belimi kamnitimi kockami ter pocenitev izvedbe.
2023/2024
</t>
  </si>
  <si>
    <t>Opomba.
V popisu Noveliranega/ preprojektiranega izvedbenega projekta Osrednje aleje so vse postavke prevzete iz osnovnega PZI projekta. Razen postavke talnih površin, ki je sestavni del Noveliranega PZI Osrednje aleje.
Pri izvajanju južnega dela prvega segmenta zelenih kaskad je treba upoštevati Načrt arhitekture v Noveliranem izvedbenem projektu Osrednje aleje, listi 14 do 20!</t>
  </si>
  <si>
    <t xml:space="preserve">Noveliranje / preprojektiranje PZI Osrednje aleje, zmanjšanje obsega tlakovanja z belimi kamnitimi kockami ter pocenitev izvedbe.
2023/2024
</t>
  </si>
  <si>
    <t>južni, vhodni del - izvesti po noveliranem / preprojektiranem PZI Osrednje aleje  (2024), listi 14 do 20</t>
  </si>
  <si>
    <t xml:space="preserve">Zahodna fasada, spodnji in zgornji del. Kamen Makedonski sivac deb. 5,0 cm poliran ali brušen po navodilu arhitekta in po prejemu vzorcev. Fasadne ploskve so ločne. Pozicija vključuje spodnji in zgornji del zahodne fasade, horizontalno kamnito zaporo med spodnjo in zgornjo ločno kamnito fasado, 
</t>
  </si>
  <si>
    <t>komplet</t>
  </si>
  <si>
    <r>
      <t xml:space="preserve"> masivni ločni venec dim. 24,0 x 18,3 cm ter vertikalni južni masivni zaključek fasade dim. 30,0 x 24,2 cm in višine 340,0 cm. Obvezna suha montaža! Vse izvesti po Noveliranem izvedbenem projektu, Načrt arhitekture, listi 14 do 20.
</t>
    </r>
    <r>
      <rPr>
        <sz val="11"/>
        <rFont val="Arial Nova Cond"/>
        <family val="2"/>
        <charset val="238"/>
      </rPr>
      <t>Skupna razvita površina 33,0m2.</t>
    </r>
  </si>
  <si>
    <t>Vzhodna in severna fasada. Kamen Makedonski sivac deb. 4,0 cm poliran ali brušen po navodilu arhitekta in po prejemu vzorcev. Fasadne ploskve so ravne. Del venca na severni oz. vzhodni fasadi je vključen v pozicijo zahodne fasade (poz. 1). Pozicija vključuje kamnite kocke dim 15,0 x 10,0 x 12,0 cm iz enakega kamna, ki so opore kamnite fasade na vzhodni strani.</t>
  </si>
  <si>
    <r>
      <t xml:space="preserve">Kocke so poglobljene v vidno AB vzhodno fasado 2,0 cm in trdno sidrane z nerjavnimi sidri. Skupaj 16 kom. Vse izvesti po Noveliranem izvedbenem projektu, Načrt arhitekture, listi 14 do 20.
</t>
    </r>
    <r>
      <rPr>
        <sz val="11"/>
        <rFont val="Arial Nova Cond"/>
        <family val="2"/>
        <charset val="238"/>
      </rPr>
      <t>Skupna razvita površina 22,0 m2.</t>
    </r>
  </si>
  <si>
    <t>Verzi akad. Ivan Minatti ali kad. Milan Dekleva po izboru arhitekta. Okvirno število črk 200 in ločila. Črke so visoke 8-10 cm in izbočene iz osnovne ravnine 6-8 cm.</t>
  </si>
  <si>
    <t>UREDITEV EKK IN SN VODOV NA OBMOČJU OSREDNJE ALEJE POKOPALIŠČA ŽALE</t>
  </si>
  <si>
    <t>ELEKTROMONTAŽNA DELA</t>
  </si>
  <si>
    <t>EM</t>
  </si>
  <si>
    <t>Znesek v eur</t>
  </si>
  <si>
    <t xml:space="preserve">Dobava in montaža kabelske spojke Raychem TRAJ 24/1X 3SB 1x 70-150 mm2 za spajanje elektro energetskih kablov tipa NA2XS(FL)2Y 1x150/25 mm2, RM, 12/20 kV in IPO 13A 3x150mm2. 
</t>
  </si>
  <si>
    <t>Drobni material</t>
  </si>
  <si>
    <t>OSTALI STROŠKI</t>
  </si>
  <si>
    <t>Izdelava:</t>
  </si>
  <si>
    <t>dokazilo o zanesljivosti objekta SN KB</t>
  </si>
  <si>
    <t>Izvedba:</t>
  </si>
  <si>
    <t>napetostnega preizkusa 20kV kablovoda, ter nove kabelske spojke</t>
  </si>
  <si>
    <t>Vris sprememb v kataster GJI, kataster distribucijskega podjetja in izdelava potrebnega elaborata</t>
  </si>
  <si>
    <t>SN kablovod</t>
  </si>
  <si>
    <t>kabelske spojke</t>
  </si>
  <si>
    <t>Stikalne manipulacije (vklop-izklop=1kpl) na el. en. napravah</t>
  </si>
  <si>
    <t>izdelava potrebnega merilnega lista za SN KB</t>
  </si>
  <si>
    <t>Ugotovitev faznega zaporedja 20kV KB</t>
  </si>
  <si>
    <t>Vsa nepredvidena dela (elekrro montažnih del) se obračunajo po dejanskih stroških s predhodnim vpisom v gradbeni dnevnik potrjen s strani nadzornega organa.</t>
  </si>
  <si>
    <t>SKUPAJ VSA DELA brez DDV:</t>
  </si>
  <si>
    <t>Predvidena oprema in material v popisu sta lahko od katerega koli drugega tehnično ustreznega proizvajalca.</t>
  </si>
  <si>
    <t>Projektantska ocena investicije je zgolj informativne narave, za točne zneske, je potrebno predhodno pridobiti ustrezno ponudbo - predračun.</t>
  </si>
  <si>
    <t>Dobava in uvlek 20kV kabla NA2X(FL)2Y 1x150mm2 za spojitev in povezavo odrezanega SN KB med KJ2 in meje južnega konca obdelave (v naprej pripravljeno kabelsko kanalizacijo);
projektantska ocena dolžine trase 480 m.</t>
  </si>
  <si>
    <t xml:space="preserve">Dobava in montaža tablice za označevanje SN KB </t>
  </si>
  <si>
    <t>ELEKTRO LJUBLJANA, 2020/21, PZI, ELR2 1948-21, april 2022</t>
  </si>
  <si>
    <t>EKK ALEJA ŽALE - MB BLATNIK d.o.o.
016/21-MB, april 2022</t>
  </si>
  <si>
    <t>3.1 NAČRT ELEKTRIČNIH INŠTALACIJ IN ELEKTRIČNE OPREME</t>
  </si>
  <si>
    <t>št. načrta: ELR2 1948-21, PZI, april 2022</t>
  </si>
  <si>
    <t>Elektro Ljubljana</t>
  </si>
  <si>
    <t xml:space="preserve">UREDITEV EKK IN SN VODOV </t>
  </si>
  <si>
    <t>SKUPAJ 1 do 9:</t>
  </si>
  <si>
    <t>SKUPAJ 10 in 11:</t>
  </si>
  <si>
    <t>Prevoz odpadnega materiala na deponijo gradbenih odpadkov po izboru izvajalca</t>
  </si>
  <si>
    <t>Odlaganje odpadne zmesi zemljine in kamnine na deponijo gradbenih odpadkov po izboru izvajalca vključno s plačilom deponijske takse</t>
  </si>
  <si>
    <t>Odlaganje odpadnega asfalta na deponijo gradbenih odpadkov po izboru izvajalca vključno s plačilom deponijske takse</t>
  </si>
  <si>
    <r>
      <rPr>
        <b/>
        <sz val="10"/>
        <rFont val="Arial"/>
        <family val="2"/>
        <charset val="238"/>
      </rPr>
      <t>Geodetske storitve;</t>
    </r>
    <r>
      <rPr>
        <sz val="10"/>
        <rFont val="Arial"/>
        <family val="2"/>
        <charset val="238"/>
      </rPr>
      <t xml:space="preserve"> zakoličba in označevanje trase obstoječih komunalnih vodov in nadzor.</t>
    </r>
  </si>
  <si>
    <t xml:space="preserve">Stroški transporta vodovodnih armatur in fazonskih kosov </t>
  </si>
  <si>
    <t xml:space="preserve">RAZNA DODATNA IN NEPREDVIDENA DELA 
</t>
  </si>
  <si>
    <t>Ureditev gradbišča, oznake na cestah, zapore na cesti, postavitev, varovanje in odstranitev cestno prometne signalizacije, dnevno čiščenje cest, stolpni žerjav, pumpe za odvajanje morebitnih zalednih voda, gradbiščni pisarniški zabojnik s možnostjo ogrevanja in hlajenja, opremljen z mizo in stoli za potrebe sestankovanja, postavitev gradbiščnega WC-ja, postavitev gradbiščne ograje, pripadajočih vrat in gradbiščne table... kompletno vsa potrebna pripravljalna dela za izvedbo objekta! Vse v skladu z zahtevami razpisa za izbor izvajalca in v skladu s projektno dokumentacijo, dejanskim stanjem na terenu za ves čas gradnje!</t>
  </si>
  <si>
    <t>PROJEKTANTSKI NADZOR IN TUJE STORITVE</t>
  </si>
  <si>
    <t>upoštevano je da je obstoječ material slab zato se izkopani material v celoti odpelje na deponijo po izboru izvajalca</t>
  </si>
  <si>
    <t xml:space="preserve">*Opomba: Pri odvozu slabega materiala s kamionom kiperjem na trajno deponijo je upoštevano plačilo deponije po izboru izvajalca, z nakladanjem, razkladanjem, planiranjem in utrjevanjem v slojih po 50 cm. Upoštevan je raztres materiala in sicer povečanje volumna za 5%. </t>
  </si>
  <si>
    <t xml:space="preserve">Nakladanje in odvoz materiala začasnega nasipa provizorija s kamionom kiperjem  na trajno gradbeno deponijo s plačilom deponije po izboru izvajalca, z nakladanjem, razkladanjem, planiranjem in utrjevanjem v slojih po 50 cm. Upoštevan je raztres materiala in sicer povečanje volumna za 5%. </t>
  </si>
  <si>
    <t xml:space="preserve">Opomba: Pri odvozu slabega materiala s kamionom kiperjem na trajno deponijo je upoštevano plačilo deponije po izboru izvajalca, z nakladanjem, razkladanjem, planiranjem in utrjevanjem v slojih po 50 cm. Upoštevan je raztres materiala in sicer povečanje volumna za 5%. </t>
  </si>
  <si>
    <t>komunalno deponijo po izboru izvajalca s stroški deponije</t>
  </si>
  <si>
    <t>Odvoz odvečnega materiala na deponijo po izboru izvajalca, z vsemi pristojbinami in taksami za gradbene odpadke</t>
  </si>
  <si>
    <t>Projektant Načrta krajinske arhitekture, obračunati po ceniku ZAPS</t>
  </si>
  <si>
    <t>Projektant Načrta gradbenih konstrukcij, obračunati po ceniku IZS</t>
  </si>
  <si>
    <t>Projektant Načrta javne kanalizacije, obračunati po ceniku IZS</t>
  </si>
  <si>
    <t>Projektanti EKK elektro, TK vodi elektro, idr., obračunati po ceniku IZS</t>
  </si>
  <si>
    <t>SKUPAJ PROJEKTANTSKI NADZOR (brez DDV)</t>
  </si>
  <si>
    <t>Projektant Načrta javnega vodovod, obračunati po ceniku IZS</t>
  </si>
  <si>
    <t>Projektant gradbeno - prometni del, obračunati po ceniku IZS</t>
  </si>
  <si>
    <t>POPIS GRADBENO OBRTNIŠKIH DEL S PREDIZMERAMI, FAZA PZI</t>
  </si>
  <si>
    <t>SKUPAJ Z VKLJUČENIM DDV:</t>
  </si>
  <si>
    <t>SKUPAJ (osnova za DDV)</t>
  </si>
  <si>
    <t>DDV v višini 22%</t>
  </si>
  <si>
    <t>h)</t>
  </si>
  <si>
    <t>*Organizacija gradbišča skladno z veljavnim pravilnikom – v ceni morajo biti zajeto: gradbiščne ograje, označbe gradbišča, postaviten in odstranitev začasnih objektov, zaščita stavb v pritlicju pred umazanijo, ureditev in čiščenje območja po koncu gradje, omogočanje prostega dostopa pešcem do vseh objektov, ki opravljaljo poslovno dejavnost</t>
  </si>
  <si>
    <t>Avtor / vodilni projektant in OVP, obračunati po ceniku ZAPS
110 EUR/uro</t>
  </si>
  <si>
    <t>Arhitekt / avtorjev asistent, obračunati po ceniku ZAPS
75 EUR/uro</t>
  </si>
  <si>
    <t>PROJEKTANTSKI NADZOR IN TUJE STORITVE SKUPAJ (brez DDV)</t>
  </si>
  <si>
    <t>Kompletna izdelva dokumentacije vključno z Dokazilom o zanesljivosti objekta, v papiranti in digitalni obliki ter izdelava projektne dokumentacije za vzdrževanje in obratovanje</t>
  </si>
  <si>
    <t>SKUPAJ 13 in 14:</t>
  </si>
  <si>
    <t>*PID je fiksna postavka: Arhitektura, Krajinska arhitektura, Gradbene konstrukcije, Vodovod, Kanalizacija ter Elektro instalacije in oprema idr., načrt gradbeništva: Rekonstrukcija Tomačevske in nova prometna ureditev;  Načrt elektrotehnike: Javna razsvetljava; - Načrt elektrotehnike: TK vodi</t>
  </si>
  <si>
    <t>POPIS ZA GRADBENO OBRTNIŠKA DELA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</si>
</sst>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2">
    <numFmt numFmtId="8" formatCode="#,##0.00\ &quot;€&quot;;[Red]\-#,##0.00\ &quot;€&quot;"/>
    <numFmt numFmtId="44" formatCode="_-* #,##0.00\ &quot;€&quot;_-;\-* #,##0.00\ &quot;€&quot;_-;_-* &quot;-&quot;??\ &quot;€&quot;_-;_-@_-"/>
    <numFmt numFmtId="43" formatCode="_-* #,##0.00_-;\-* #,##0.00_-;_-* &quot;-&quot;??_-;_-@_-"/>
    <numFmt numFmtId="164" formatCode="_-* #,##0.00\ _€_-;\-* #,##0.00\ _€_-;_-* &quot;-&quot;??\ _€_-;_-@_-"/>
    <numFmt numFmtId="165" formatCode="#,##0.00&quot; €&quot;"/>
    <numFmt numFmtId="166" formatCode="mmmm\ yyyy"/>
    <numFmt numFmtId="167" formatCode="#,##0.00\ [$€-1]"/>
    <numFmt numFmtId="168" formatCode="#"/>
    <numFmt numFmtId="169" formatCode="#,##0.00\ &quot;€&quot;"/>
    <numFmt numFmtId="170" formatCode="###,###,###,##0.00"/>
    <numFmt numFmtId="171" formatCode="#,##0.0"/>
    <numFmt numFmtId="172" formatCode="#,##0.00_ ;\-#,##0.00\ "/>
    <numFmt numFmtId="173" formatCode="0.00&quot; m&quot;"/>
    <numFmt numFmtId="174" formatCode="_-* #,##0.00\ [$€-424]_-;\-* #,##0.00\ [$€-424]_-;_-* &quot;-&quot;??\ [$€-424]_-;_-@_-"/>
    <numFmt numFmtId="175" formatCode="_-* #,##0.00\ _S_I_T_-;\-* #,##0.00\ _S_I_T_-;_-* &quot;-&quot;??\ _S_I_T_-;_-@_-"/>
    <numFmt numFmtId="176" formatCode="0.00&quot; €/m'&quot;"/>
    <numFmt numFmtId="177" formatCode="0&quot; kos&quot;"/>
    <numFmt numFmtId="178" formatCode="0&quot; €/m³&quot;"/>
    <numFmt numFmtId="179" formatCode="0&quot; °&quot;"/>
    <numFmt numFmtId="180" formatCode="0&quot; cm&quot;"/>
    <numFmt numFmtId="181" formatCode="0.00&quot; €/kos&quot;"/>
    <numFmt numFmtId="182" formatCode="0&quot; h&quot;"/>
    <numFmt numFmtId="183" formatCode="0.00&quot; €/h&quot;"/>
    <numFmt numFmtId="184" formatCode="0.00&quot; m³&quot;"/>
    <numFmt numFmtId="185" formatCode="0.00&quot; €/m³&quot;"/>
    <numFmt numFmtId="186" formatCode="0.00&quot; m²&quot;"/>
    <numFmt numFmtId="187" formatCode="0.00&quot; €/m²&quot;"/>
    <numFmt numFmtId="188" formatCode="0.0&quot; €/m³&quot;"/>
    <numFmt numFmtId="189" formatCode="_-* #,##0.00\ [$€-1]_-;\-* #,##0.00\ [$€-1]_-;_-* &quot;-&quot;??\ [$€-1]_-;_-@_-"/>
    <numFmt numFmtId="190" formatCode="0.0&quot; €/m'&quot;"/>
    <numFmt numFmtId="191" formatCode="0.00&quot; m1&quot;"/>
    <numFmt numFmtId="192" formatCode="0.00&quot; kpl&quot;"/>
    <numFmt numFmtId="193" formatCode="0.00&quot; €/kpl&quot;"/>
    <numFmt numFmtId="194" formatCode="_-* #,##0.00\ &quot;SIT&quot;_-;\-* #,##0.00\ &quot;SIT&quot;_-;_-* &quot;-&quot;??\ &quot;SIT&quot;_-;_-@_-"/>
    <numFmt numFmtId="195" formatCode="\$#,##0\ ;\(\$#,##0\)"/>
    <numFmt numFmtId="196" formatCode="#,##0.00\ _S_I_T"/>
    <numFmt numFmtId="197" formatCode="[$€-83C]#,##0.00;\-[$€-83C]#,##0.00"/>
    <numFmt numFmtId="198" formatCode="_-* #,##0.00\ _S_I_T_-;\-* #,##0.00\ _S_I_T_-;_-* \-??\ _S_I_T_-;_-@_-"/>
    <numFmt numFmtId="199" formatCode="#,##0.00&quot;       &quot;;\-#,##0.00&quot;       &quot;;&quot; -&quot;#&quot;       &quot;;@\ "/>
    <numFmt numFmtId="200" formatCode="&quot;$&quot;#,##0\ ;\(&quot;$&quot;#,##0\)"/>
    <numFmt numFmtId="201" formatCode="#,##0.000"/>
    <numFmt numFmtId="202" formatCode="#,##0.00_ ;[Red]\-#,##0.00\ "/>
  </numFmts>
  <fonts count="258">
    <font>
      <sz val="11"/>
      <name val="Arial Narrow CE"/>
      <family val="2"/>
      <charset val="238"/>
    </font>
    <font>
      <sz val="11"/>
      <color theme="1"/>
      <name val="Calibri"/>
      <family val="2"/>
      <charset val="238"/>
      <scheme val="minor"/>
    </font>
    <font>
      <sz val="11"/>
      <color theme="1"/>
      <name val="Calibri"/>
      <family val="2"/>
      <charset val="238"/>
      <scheme val="minor"/>
    </font>
    <font>
      <sz val="11"/>
      <color indexed="8"/>
      <name val="Arial"/>
      <family val="2"/>
      <charset val="238"/>
    </font>
    <font>
      <sz val="11"/>
      <color indexed="17"/>
      <name val="Calibri"/>
      <family val="2"/>
      <charset val="238"/>
    </font>
    <font>
      <sz val="10"/>
      <name val="Arial"/>
      <family val="2"/>
      <charset val="238"/>
    </font>
    <font>
      <sz val="10"/>
      <name val="Times New Roman CE"/>
      <family val="1"/>
      <charset val="238"/>
    </font>
    <font>
      <sz val="10"/>
      <name val="Arial CE"/>
      <family val="2"/>
      <charset val="238"/>
    </font>
    <font>
      <sz val="10"/>
      <color indexed="8"/>
      <name val="Cambria"/>
      <family val="1"/>
      <charset val="238"/>
    </font>
    <font>
      <b/>
      <sz val="12"/>
      <name val="Arial Nova Cond"/>
      <family val="2"/>
    </font>
    <font>
      <sz val="12"/>
      <name val="Arial Nova Cond"/>
      <family val="2"/>
    </font>
    <font>
      <sz val="12"/>
      <color indexed="8"/>
      <name val="Arial Nova Cond"/>
      <family val="2"/>
    </font>
    <font>
      <sz val="8"/>
      <name val="Arial Narrow CE"/>
      <family val="2"/>
      <charset val="238"/>
    </font>
    <font>
      <b/>
      <sz val="12"/>
      <name val="Arial Nova Cond"/>
      <family val="2"/>
      <charset val="238"/>
    </font>
    <font>
      <sz val="12"/>
      <name val="Arial Nova Cond"/>
      <family val="2"/>
      <charset val="238"/>
    </font>
    <font>
      <sz val="11"/>
      <name val="Arial"/>
      <family val="2"/>
      <charset val="1"/>
    </font>
    <font>
      <b/>
      <sz val="12"/>
      <name val="Arial"/>
      <family val="2"/>
      <charset val="1"/>
    </font>
    <font>
      <b/>
      <sz val="14"/>
      <name val="Arial"/>
      <family val="2"/>
      <charset val="1"/>
    </font>
    <font>
      <sz val="14"/>
      <name val="Arial Narrow CE"/>
      <family val="2"/>
      <charset val="238"/>
    </font>
    <font>
      <b/>
      <sz val="11"/>
      <name val="Arial"/>
      <family val="2"/>
      <charset val="1"/>
    </font>
    <font>
      <b/>
      <sz val="11"/>
      <name val="Arial Nova Cond"/>
      <family val="2"/>
    </font>
    <font>
      <sz val="11"/>
      <name val="Arial Nova Cond"/>
      <family val="2"/>
    </font>
    <font>
      <b/>
      <sz val="11"/>
      <color rgb="FFFF0000"/>
      <name val="Arial Nova Cond"/>
      <family val="2"/>
    </font>
    <font>
      <sz val="11"/>
      <color indexed="18"/>
      <name val="Arial Nova Cond"/>
      <family val="2"/>
    </font>
    <font>
      <sz val="11"/>
      <color indexed="8"/>
      <name val="Arial Nova Cond"/>
      <family val="2"/>
    </font>
    <font>
      <b/>
      <sz val="11"/>
      <color indexed="8"/>
      <name val="Arial Nova Cond"/>
      <family val="2"/>
    </font>
    <font>
      <sz val="11"/>
      <color rgb="FFFF0000"/>
      <name val="Arial Nova Cond"/>
      <family val="2"/>
    </font>
    <font>
      <sz val="11"/>
      <name val="Arial Narrow CE"/>
      <family val="2"/>
      <charset val="238"/>
    </font>
    <font>
      <sz val="10.5"/>
      <name val="Arial"/>
      <family val="2"/>
      <charset val="1"/>
    </font>
    <font>
      <sz val="11"/>
      <name val="Arial"/>
      <family val="2"/>
    </font>
    <font>
      <sz val="10.5"/>
      <name val="Arial"/>
      <family val="2"/>
      <charset val="238"/>
    </font>
    <font>
      <b/>
      <u/>
      <sz val="12"/>
      <name val="Arial Nova Cond"/>
      <family val="2"/>
    </font>
    <font>
      <b/>
      <sz val="11"/>
      <name val="Arial"/>
      <family val="2"/>
    </font>
    <font>
      <sz val="10"/>
      <name val="Arial"/>
      <family val="2"/>
    </font>
    <font>
      <sz val="9"/>
      <name val="Arial Narrow"/>
      <family val="2"/>
      <charset val="238"/>
    </font>
    <font>
      <sz val="9"/>
      <color theme="1"/>
      <name val="Arial Narrow"/>
      <family val="2"/>
      <charset val="238"/>
    </font>
    <font>
      <b/>
      <sz val="9"/>
      <color theme="1"/>
      <name val="Arial Narrow"/>
      <family val="2"/>
      <charset val="238"/>
    </font>
    <font>
      <b/>
      <sz val="8"/>
      <color theme="1"/>
      <name val="Swis721 BT"/>
      <family val="2"/>
    </font>
    <font>
      <sz val="9"/>
      <color theme="1"/>
      <name val="Swis721 BT"/>
      <family val="2"/>
    </font>
    <font>
      <sz val="14"/>
      <color rgb="FF0070C0"/>
      <name val="Arial Black"/>
      <family val="2"/>
      <charset val="238"/>
    </font>
    <font>
      <sz val="12"/>
      <color theme="1"/>
      <name val="Arial Black"/>
      <family val="2"/>
      <charset val="238"/>
    </font>
    <font>
      <sz val="16"/>
      <color theme="6"/>
      <name val="Arial Black"/>
      <family val="2"/>
      <charset val="238"/>
    </font>
    <font>
      <sz val="9"/>
      <name val="Swis721 BT"/>
      <family val="2"/>
    </font>
    <font>
      <b/>
      <sz val="9"/>
      <color theme="0" tint="-0.499984740745262"/>
      <name val="Arial Narrow"/>
      <family val="2"/>
      <charset val="238"/>
    </font>
    <font>
      <sz val="9"/>
      <color theme="4" tint="-0.249977111117893"/>
      <name val="Arial Narrow"/>
      <family val="2"/>
      <charset val="238"/>
    </font>
    <font>
      <b/>
      <sz val="9"/>
      <color theme="1"/>
      <name val="Swis721 BT"/>
      <family val="2"/>
    </font>
    <font>
      <sz val="9"/>
      <color theme="0" tint="-0.499984740745262"/>
      <name val="Arial Narrow"/>
      <family val="2"/>
      <charset val="238"/>
    </font>
    <font>
      <sz val="9"/>
      <color theme="0" tint="-0.499984740745262"/>
      <name val="Swis721 BT"/>
      <family val="2"/>
    </font>
    <font>
      <b/>
      <sz val="9"/>
      <color indexed="8"/>
      <name val="Swis721 BT"/>
      <family val="2"/>
    </font>
    <font>
      <sz val="9"/>
      <color indexed="8"/>
      <name val="Swis721 BT"/>
      <family val="2"/>
    </font>
    <font>
      <b/>
      <sz val="9"/>
      <name val="Arial Narrow"/>
      <family val="2"/>
      <charset val="238"/>
    </font>
    <font>
      <b/>
      <sz val="8"/>
      <color theme="0" tint="-0.499984740745262"/>
      <name val="Swis721 BT"/>
      <family val="2"/>
    </font>
    <font>
      <b/>
      <sz val="8"/>
      <color theme="1"/>
      <name val="Swis721 BT"/>
      <family val="2"/>
      <charset val="238"/>
    </font>
    <font>
      <sz val="8"/>
      <color theme="1"/>
      <name val="Swis721 BT"/>
      <family val="2"/>
      <charset val="238"/>
    </font>
    <font>
      <sz val="8"/>
      <color theme="1"/>
      <name val="Swis721 BT"/>
      <family val="2"/>
    </font>
    <font>
      <sz val="10"/>
      <name val="Arial Black"/>
      <family val="2"/>
      <charset val="238"/>
    </font>
    <font>
      <b/>
      <sz val="10"/>
      <name val="Arial Black"/>
      <family val="2"/>
      <charset val="238"/>
    </font>
    <font>
      <b/>
      <sz val="8"/>
      <color indexed="30"/>
      <name val="Swis721 BT"/>
      <family val="2"/>
    </font>
    <font>
      <b/>
      <sz val="8"/>
      <color indexed="8"/>
      <name val="Swis721 BT"/>
      <family val="2"/>
    </font>
    <font>
      <b/>
      <sz val="8"/>
      <name val="Swis721 BT"/>
      <family val="2"/>
    </font>
    <font>
      <b/>
      <i/>
      <sz val="8"/>
      <color rgb="FF339966"/>
      <name val="Swis721 BT"/>
      <family val="2"/>
    </font>
    <font>
      <b/>
      <i/>
      <sz val="8"/>
      <color theme="6" tint="-0.249977111117893"/>
      <name val="Swis721 BT"/>
      <family val="2"/>
    </font>
    <font>
      <b/>
      <sz val="8"/>
      <color theme="0" tint="-0.499984740745262"/>
      <name val="Swis721 BT"/>
      <family val="2"/>
      <charset val="238"/>
    </font>
    <font>
      <i/>
      <sz val="8"/>
      <color indexed="57"/>
      <name val="Swis721 BT"/>
      <family val="2"/>
    </font>
    <font>
      <sz val="8"/>
      <color indexed="8"/>
      <name val="Swis721 BT"/>
      <family val="2"/>
    </font>
    <font>
      <i/>
      <sz val="8"/>
      <color indexed="55"/>
      <name val="Swis721 BT"/>
      <family val="2"/>
    </font>
    <font>
      <sz val="8"/>
      <name val="Swis721 BT"/>
      <family val="2"/>
    </font>
    <font>
      <sz val="8"/>
      <color indexed="55"/>
      <name val="Swis721 BT"/>
      <family val="2"/>
    </font>
    <font>
      <sz val="9"/>
      <name val="Arial Black"/>
      <family val="2"/>
      <charset val="238"/>
    </font>
    <font>
      <b/>
      <sz val="9"/>
      <name val="Swis721 BT"/>
      <family val="2"/>
    </font>
    <font>
      <i/>
      <sz val="8"/>
      <color theme="0" tint="-0.34998626667073579"/>
      <name val="Swis721 BT"/>
      <family val="2"/>
      <charset val="238"/>
    </font>
    <font>
      <b/>
      <sz val="10"/>
      <color theme="1"/>
      <name val="Swis721 BT"/>
      <family val="2"/>
    </font>
    <font>
      <sz val="8"/>
      <color theme="9" tint="-0.249977111117893"/>
      <name val="Swis721 BT"/>
      <family val="2"/>
    </font>
    <font>
      <sz val="8"/>
      <name val="Swis721 BT"/>
      <family val="2"/>
      <charset val="238"/>
    </font>
    <font>
      <sz val="8"/>
      <color theme="8" tint="-0.249977111117893"/>
      <name val="Swis721 BT"/>
      <family val="2"/>
    </font>
    <font>
      <sz val="8"/>
      <color theme="5" tint="-0.249977111117893"/>
      <name val="Swis721 BT"/>
      <family val="2"/>
    </font>
    <font>
      <b/>
      <sz val="8"/>
      <color theme="0" tint="-0.34998626667073579"/>
      <name val="Swis721 BT"/>
      <family val="2"/>
    </font>
    <font>
      <sz val="8"/>
      <color theme="0" tint="-0.34998626667073579"/>
      <name val="Swis721 BT"/>
      <family val="2"/>
    </font>
    <font>
      <b/>
      <sz val="8"/>
      <color indexed="57"/>
      <name val="Swis721 BT"/>
      <family val="2"/>
    </font>
    <font>
      <sz val="9"/>
      <color theme="4" tint="-0.249977111117893"/>
      <name val="Swis721 BT"/>
      <family val="2"/>
    </font>
    <font>
      <sz val="8"/>
      <color theme="4" tint="-0.249977111117893"/>
      <name val="Arial Black"/>
      <family val="2"/>
      <charset val="238"/>
    </font>
    <font>
      <sz val="8"/>
      <color theme="1"/>
      <name val="Arial Black"/>
      <family val="2"/>
      <charset val="238"/>
    </font>
    <font>
      <sz val="8"/>
      <color indexed="23"/>
      <name val="Swis721 BT"/>
      <family val="2"/>
    </font>
    <font>
      <b/>
      <i/>
      <sz val="9"/>
      <name val="Swis721 BT"/>
      <family val="2"/>
    </font>
    <font>
      <b/>
      <i/>
      <sz val="8"/>
      <name val="Swis721 BT"/>
      <family val="2"/>
    </font>
    <font>
      <b/>
      <i/>
      <sz val="8"/>
      <name val="Swis721 BT"/>
      <family val="2"/>
      <charset val="238"/>
    </font>
    <font>
      <b/>
      <sz val="8"/>
      <name val="Swis721 BT"/>
      <family val="2"/>
      <charset val="238"/>
    </font>
    <font>
      <b/>
      <i/>
      <sz val="9"/>
      <name val="Swis721 BT"/>
      <family val="2"/>
      <charset val="238"/>
    </font>
    <font>
      <b/>
      <sz val="8"/>
      <color theme="1"/>
      <name val="Arial Narrow"/>
      <family val="2"/>
      <charset val="238"/>
    </font>
    <font>
      <sz val="8"/>
      <color theme="1"/>
      <name val="Arial Narrow"/>
      <family val="2"/>
      <charset val="238"/>
    </font>
    <font>
      <sz val="8"/>
      <name val="Arial Narrow"/>
      <family val="2"/>
      <charset val="238"/>
    </font>
    <font>
      <b/>
      <sz val="8"/>
      <name val="Arial Black"/>
      <family val="2"/>
      <charset val="238"/>
    </font>
    <font>
      <b/>
      <sz val="9"/>
      <name val="Arial Black"/>
      <family val="2"/>
      <charset val="238"/>
    </font>
    <font>
      <sz val="8"/>
      <name val="Arial Black"/>
      <family val="2"/>
      <charset val="238"/>
    </font>
    <font>
      <sz val="8"/>
      <color theme="0" tint="-0.499984740745262"/>
      <name val="Swis721 BT"/>
      <family val="2"/>
    </font>
    <font>
      <sz val="8"/>
      <color theme="0" tint="-0.499984740745262"/>
      <name val="Swis721 BT"/>
      <family val="2"/>
      <charset val="238"/>
    </font>
    <font>
      <sz val="8"/>
      <color theme="4" tint="-0.249977111117893"/>
      <name val="Swis721 BT"/>
      <family val="2"/>
      <charset val="238"/>
    </font>
    <font>
      <sz val="8"/>
      <color theme="4" tint="-0.249977111117893"/>
      <name val="Swis721 BT"/>
      <family val="2"/>
    </font>
    <font>
      <b/>
      <sz val="8"/>
      <name val="Arial Narrow"/>
      <family val="2"/>
      <charset val="238"/>
    </font>
    <font>
      <sz val="8"/>
      <color theme="4" tint="-0.249977111117893"/>
      <name val="Arial Narrow"/>
      <family val="2"/>
      <charset val="238"/>
    </font>
    <font>
      <sz val="10"/>
      <name val="Swis721 BT"/>
      <family val="2"/>
    </font>
    <font>
      <sz val="8"/>
      <color theme="0" tint="-0.499984740745262"/>
      <name val="Arial Narrow"/>
      <family val="2"/>
      <charset val="238"/>
    </font>
    <font>
      <sz val="8"/>
      <color rgb="FFFF0000"/>
      <name val="Arial Narrow"/>
      <family val="2"/>
      <charset val="238"/>
    </font>
    <font>
      <sz val="9"/>
      <color rgb="FFFF0000"/>
      <name val="Swis721 BT"/>
      <family val="2"/>
    </font>
    <font>
      <sz val="10"/>
      <name val="Arial Narrow"/>
      <family val="2"/>
      <charset val="238"/>
    </font>
    <font>
      <sz val="9"/>
      <color rgb="FFFF0000"/>
      <name val="Arial Narrow"/>
      <family val="2"/>
      <charset val="238"/>
    </font>
    <font>
      <sz val="9"/>
      <color indexed="8"/>
      <name val="Arial Narrow"/>
      <family val="2"/>
      <charset val="238"/>
    </font>
    <font>
      <b/>
      <sz val="10"/>
      <name val="Arial Narrow"/>
      <family val="2"/>
      <charset val="238"/>
    </font>
    <font>
      <sz val="10"/>
      <name val="Arial CE"/>
      <charset val="238"/>
    </font>
    <font>
      <sz val="10"/>
      <name val="Swis721 Ex BT"/>
      <family val="2"/>
    </font>
    <font>
      <sz val="16"/>
      <name val="Swis721 Ex BT"/>
      <family val="2"/>
    </font>
    <font>
      <sz val="12"/>
      <name val="Swis721 Ex BT"/>
      <family val="2"/>
    </font>
    <font>
      <i/>
      <sz val="8"/>
      <name val="Swis721 Ex BT"/>
      <family val="2"/>
    </font>
    <font>
      <sz val="8"/>
      <name val="Swis721 Ex BT"/>
      <family val="2"/>
    </font>
    <font>
      <b/>
      <i/>
      <sz val="8"/>
      <color indexed="8"/>
      <name val="Swis721 Ex BT"/>
      <family val="2"/>
    </font>
    <font>
      <sz val="8"/>
      <color indexed="8"/>
      <name val="Swis721 Ex BT"/>
      <family val="2"/>
    </font>
    <font>
      <b/>
      <i/>
      <sz val="9"/>
      <name val="Swis721 Ex BT"/>
      <family val="2"/>
    </font>
    <font>
      <b/>
      <sz val="8"/>
      <name val="Swis721 Ex BT"/>
      <family val="2"/>
    </font>
    <font>
      <b/>
      <sz val="9"/>
      <name val="Swis721 Ex BT"/>
      <family val="2"/>
    </font>
    <font>
      <b/>
      <sz val="10"/>
      <name val="Swis721 Ex BT"/>
      <family val="2"/>
    </font>
    <font>
      <b/>
      <sz val="8"/>
      <name val="Arial CE"/>
      <family val="2"/>
      <charset val="238"/>
    </font>
    <font>
      <sz val="8"/>
      <name val="Arial CE"/>
      <family val="2"/>
      <charset val="238"/>
    </font>
    <font>
      <i/>
      <sz val="8"/>
      <name val="Arial CE"/>
      <family val="2"/>
      <charset val="238"/>
    </font>
    <font>
      <sz val="8"/>
      <name val="Arial CE"/>
      <charset val="238"/>
    </font>
    <font>
      <b/>
      <sz val="8"/>
      <name val="Arial CE"/>
      <charset val="238"/>
    </font>
    <font>
      <b/>
      <sz val="11"/>
      <name val="Swis721 Ex BT"/>
      <family val="2"/>
    </font>
    <font>
      <sz val="9"/>
      <name val="Swis721 Ex BT"/>
      <family val="2"/>
    </font>
    <font>
      <b/>
      <u/>
      <sz val="8"/>
      <name val="Swis721 Ex BT"/>
      <family val="2"/>
    </font>
    <font>
      <sz val="9"/>
      <name val="Swis721 Ex BT"/>
      <family val="2"/>
      <charset val="238"/>
    </font>
    <font>
      <b/>
      <sz val="9"/>
      <name val="Swis721 Ex BT"/>
      <family val="2"/>
      <charset val="238"/>
    </font>
    <font>
      <b/>
      <sz val="12"/>
      <name val="Times New Roman"/>
      <family val="1"/>
      <charset val="238"/>
    </font>
    <font>
      <sz val="11"/>
      <name val="Arial"/>
      <family val="2"/>
      <charset val="238"/>
    </font>
    <font>
      <sz val="12"/>
      <name val="Times New Roman"/>
      <family val="1"/>
      <charset val="238"/>
    </font>
    <font>
      <u/>
      <sz val="8"/>
      <name val="Swis721 Ex BT"/>
      <family val="2"/>
    </font>
    <font>
      <b/>
      <sz val="11"/>
      <name val="Arial CE"/>
      <charset val="238"/>
    </font>
    <font>
      <sz val="10"/>
      <name val="Swis721 Ex BT"/>
      <family val="2"/>
      <charset val="238"/>
    </font>
    <font>
      <sz val="14"/>
      <name val="Swis721 Ex BT"/>
      <family val="2"/>
      <charset val="238"/>
    </font>
    <font>
      <sz val="12"/>
      <name val="Swis721 Ex BT"/>
      <family val="2"/>
      <charset val="238"/>
    </font>
    <font>
      <i/>
      <sz val="9"/>
      <name val="Swis721 Ex BT"/>
      <family val="2"/>
      <charset val="238"/>
    </font>
    <font>
      <sz val="9"/>
      <name val="Swis721 BT"/>
      <family val="2"/>
      <charset val="238"/>
    </font>
    <font>
      <b/>
      <sz val="10"/>
      <name val="Swis721 Ex BT"/>
      <family val="2"/>
      <charset val="238"/>
    </font>
    <font>
      <sz val="8"/>
      <name val="Swis721 Ex BT"/>
      <family val="2"/>
      <charset val="238"/>
    </font>
    <font>
      <sz val="9"/>
      <color rgb="FFC00000"/>
      <name val="Swis721 Ex BT"/>
      <family val="2"/>
      <charset val="238"/>
    </font>
    <font>
      <sz val="8"/>
      <color theme="1"/>
      <name val="Swis721 Ex BT"/>
      <family val="2"/>
    </font>
    <font>
      <sz val="8"/>
      <color theme="0" tint="-0.499984740745262"/>
      <name val="Swis721 Ex BT"/>
      <family val="2"/>
      <charset val="238"/>
    </font>
    <font>
      <sz val="15"/>
      <color rgb="FFFF0000"/>
      <name val="Swis721 Ex BT"/>
      <family val="2"/>
      <charset val="238"/>
    </font>
    <font>
      <sz val="8"/>
      <color theme="1"/>
      <name val="Swis721 Ex BT"/>
      <family val="2"/>
      <charset val="238"/>
    </font>
    <font>
      <sz val="8"/>
      <color rgb="FFC00000"/>
      <name val="Swis721 Ex BT"/>
      <family val="2"/>
      <charset val="238"/>
    </font>
    <font>
      <sz val="10"/>
      <color rgb="FFC00000"/>
      <name val="Swis721 Ex BT"/>
      <family val="2"/>
      <charset val="238"/>
    </font>
    <font>
      <b/>
      <sz val="8"/>
      <name val="Swis721 Ex BT"/>
      <family val="2"/>
      <charset val="238"/>
    </font>
    <font>
      <sz val="8"/>
      <name val="Calibri"/>
      <family val="2"/>
      <charset val="238"/>
    </font>
    <font>
      <b/>
      <sz val="10"/>
      <name val="Arial CE"/>
      <charset val="238"/>
    </font>
    <font>
      <b/>
      <sz val="16"/>
      <name val="Arial CE"/>
      <charset val="238"/>
    </font>
    <font>
      <sz val="16"/>
      <name val="Arial CE"/>
      <charset val="238"/>
    </font>
    <font>
      <b/>
      <sz val="12"/>
      <name val="Arial Narrow CE"/>
      <charset val="238"/>
    </font>
    <font>
      <sz val="12"/>
      <name val="Arial Narrow CE"/>
      <charset val="238"/>
    </font>
    <font>
      <b/>
      <sz val="11"/>
      <name val="Arial Narrow CE"/>
      <family val="2"/>
      <charset val="238"/>
    </font>
    <font>
      <i/>
      <sz val="11"/>
      <name val="Arial Narrow CE"/>
      <family val="2"/>
      <charset val="238"/>
    </font>
    <font>
      <i/>
      <sz val="11"/>
      <name val="Arial Narrow CE"/>
      <charset val="238"/>
    </font>
    <font>
      <sz val="10"/>
      <name val="Arial Narrow CE"/>
      <family val="2"/>
      <charset val="238"/>
    </font>
    <font>
      <b/>
      <sz val="10"/>
      <color rgb="FF0000FF"/>
      <name val="Arial"/>
      <family val="2"/>
      <charset val="238"/>
    </font>
    <font>
      <b/>
      <sz val="10"/>
      <name val="Arial CE"/>
      <family val="2"/>
      <charset val="238"/>
    </font>
    <font>
      <b/>
      <sz val="10"/>
      <name val="Arial"/>
      <family val="2"/>
      <charset val="238"/>
    </font>
    <font>
      <b/>
      <sz val="12"/>
      <color theme="1"/>
      <name val="Arial CE"/>
      <charset val="238"/>
    </font>
    <font>
      <sz val="10"/>
      <color theme="1"/>
      <name val="Arial CE"/>
      <family val="2"/>
      <charset val="238"/>
    </font>
    <font>
      <vertAlign val="superscript"/>
      <sz val="10"/>
      <color indexed="8"/>
      <name val="Arial CE"/>
      <charset val="238"/>
    </font>
    <font>
      <vertAlign val="superscript"/>
      <sz val="10"/>
      <name val="Arial CE"/>
      <charset val="238"/>
    </font>
    <font>
      <sz val="11"/>
      <name val="Arial CE"/>
      <charset val="238"/>
    </font>
    <font>
      <b/>
      <sz val="10"/>
      <color theme="1"/>
      <name val="Arial CE"/>
      <charset val="238"/>
    </font>
    <font>
      <sz val="10"/>
      <color theme="1"/>
      <name val="Arial CE"/>
      <charset val="238"/>
    </font>
    <font>
      <b/>
      <sz val="10"/>
      <color indexed="8"/>
      <name val="Arial CE"/>
      <charset val="238"/>
    </font>
    <font>
      <sz val="10"/>
      <color indexed="8"/>
      <name val="Arial CE"/>
      <charset val="238"/>
    </font>
    <font>
      <b/>
      <sz val="10"/>
      <color indexed="8"/>
      <name val="Arial CE"/>
      <family val="2"/>
      <charset val="238"/>
    </font>
    <font>
      <b/>
      <sz val="10"/>
      <color indexed="8"/>
      <name val="Symbol"/>
      <family val="1"/>
      <charset val="2"/>
    </font>
    <font>
      <sz val="10"/>
      <color indexed="8"/>
      <name val="Arial CE"/>
      <family val="2"/>
      <charset val="238"/>
    </font>
    <font>
      <b/>
      <sz val="10"/>
      <color theme="1"/>
      <name val="Arial CE"/>
      <family val="2"/>
      <charset val="238"/>
    </font>
    <font>
      <b/>
      <sz val="10"/>
      <color theme="1"/>
      <name val="Arial"/>
      <family val="2"/>
      <charset val="238"/>
    </font>
    <font>
      <b/>
      <sz val="10"/>
      <color rgb="FFFF0000"/>
      <name val="Arial CE"/>
      <charset val="238"/>
    </font>
    <font>
      <i/>
      <sz val="10"/>
      <name val="Arial CE"/>
      <charset val="238"/>
    </font>
    <font>
      <sz val="11"/>
      <name val="Times New Roman"/>
      <family val="1"/>
      <charset val="238"/>
    </font>
    <font>
      <sz val="10"/>
      <color indexed="8"/>
      <name val="Arial CE"/>
      <family val="2"/>
    </font>
    <font>
      <sz val="9"/>
      <name val="Futura Prins"/>
    </font>
    <font>
      <b/>
      <sz val="10"/>
      <color indexed="9"/>
      <name val="Arial"/>
      <family val="2"/>
      <charset val="238"/>
    </font>
    <font>
      <sz val="12"/>
      <name val="Courier"/>
      <family val="3"/>
    </font>
    <font>
      <sz val="10"/>
      <name val="Arial CE"/>
    </font>
    <font>
      <sz val="11"/>
      <color indexed="8"/>
      <name val="Calibri"/>
      <family val="2"/>
      <charset val="238"/>
    </font>
    <font>
      <sz val="10"/>
      <color indexed="8"/>
      <name val="Arial"/>
      <family val="2"/>
      <charset val="238"/>
    </font>
    <font>
      <sz val="5"/>
      <name val="Courier New CE"/>
      <family val="3"/>
      <charset val="238"/>
    </font>
    <font>
      <sz val="11"/>
      <name val="Times New Roman"/>
      <family val="1"/>
    </font>
    <font>
      <sz val="8"/>
      <name val="Times New Roman CE"/>
      <family val="1"/>
      <charset val="238"/>
    </font>
    <font>
      <sz val="12"/>
      <name val="Arial CE"/>
      <family val="2"/>
      <charset val="238"/>
    </font>
    <font>
      <b/>
      <sz val="12"/>
      <name val="Arial CE"/>
      <family val="2"/>
      <charset val="238"/>
    </font>
    <font>
      <b/>
      <sz val="12"/>
      <name val="Arial"/>
      <family val="2"/>
      <charset val="238"/>
    </font>
    <font>
      <b/>
      <sz val="11"/>
      <name val="Arial"/>
      <family val="2"/>
      <charset val="238"/>
    </font>
    <font>
      <sz val="11"/>
      <name val="Arial CE"/>
      <family val="2"/>
      <charset val="238"/>
    </font>
    <font>
      <b/>
      <sz val="11"/>
      <name val="Arial CE"/>
      <family val="2"/>
      <charset val="238"/>
    </font>
    <font>
      <b/>
      <sz val="14"/>
      <name val="Arial CE"/>
      <family val="2"/>
      <charset val="238"/>
    </font>
    <font>
      <b/>
      <sz val="10"/>
      <color indexed="58"/>
      <name val="Arial CE"/>
      <family val="2"/>
      <charset val="238"/>
    </font>
    <font>
      <sz val="8"/>
      <color indexed="8"/>
      <name val="Arial CE"/>
      <family val="2"/>
      <charset val="238"/>
    </font>
    <font>
      <b/>
      <sz val="8"/>
      <name val="Arial"/>
      <family val="2"/>
      <charset val="238"/>
    </font>
    <font>
      <sz val="8"/>
      <name val="Arial"/>
      <family val="2"/>
      <charset val="238"/>
    </font>
    <font>
      <b/>
      <i/>
      <sz val="8"/>
      <name val="Arial"/>
      <family val="2"/>
      <charset val="238"/>
    </font>
    <font>
      <sz val="8"/>
      <color rgb="FF7030A0"/>
      <name val="Arial"/>
      <family val="2"/>
      <charset val="238"/>
    </font>
    <font>
      <sz val="10"/>
      <color rgb="FF7030A0"/>
      <name val="Arial"/>
      <family val="2"/>
      <charset val="238"/>
    </font>
    <font>
      <b/>
      <sz val="12"/>
      <color rgb="FF7030A0"/>
      <name val="Arial"/>
      <family val="2"/>
      <charset val="238"/>
    </font>
    <font>
      <sz val="8"/>
      <color rgb="FF0070C0"/>
      <name val="Arial"/>
      <family val="2"/>
      <charset val="238"/>
    </font>
    <font>
      <sz val="10"/>
      <color rgb="FF0070C0"/>
      <name val="Arial"/>
      <family val="2"/>
      <charset val="238"/>
    </font>
    <font>
      <i/>
      <sz val="8"/>
      <name val="Arial"/>
      <family val="2"/>
      <charset val="238"/>
    </font>
    <font>
      <b/>
      <i/>
      <sz val="10"/>
      <name val="Arial"/>
      <family val="2"/>
      <charset val="238"/>
    </font>
    <font>
      <sz val="10"/>
      <color indexed="10"/>
      <name val="Arial"/>
      <family val="2"/>
      <charset val="238"/>
    </font>
    <font>
      <b/>
      <sz val="14"/>
      <color theme="1"/>
      <name val="Arial Narrow"/>
      <family val="2"/>
      <charset val="238"/>
    </font>
    <font>
      <sz val="12"/>
      <color theme="1"/>
      <name val="Arial Narrow"/>
      <family val="2"/>
      <charset val="238"/>
    </font>
    <font>
      <b/>
      <sz val="12"/>
      <color theme="1"/>
      <name val="Arial Narrow"/>
      <family val="2"/>
      <charset val="238"/>
    </font>
    <font>
      <sz val="14"/>
      <color theme="1"/>
      <name val="Arial Narrow"/>
      <family val="2"/>
      <charset val="238"/>
    </font>
    <font>
      <sz val="11"/>
      <color indexed="8"/>
      <name val="宋体"/>
      <family val="3"/>
      <charset val="134"/>
    </font>
    <font>
      <sz val="11"/>
      <color indexed="9"/>
      <name val="Calibri"/>
      <family val="2"/>
      <charset val="238"/>
    </font>
    <font>
      <sz val="10"/>
      <name val="Times New Roman"/>
      <family val="1"/>
      <charset val="238"/>
    </font>
    <font>
      <sz val="12"/>
      <color indexed="24"/>
      <name val="Times New Roman"/>
      <family val="1"/>
      <charset val="238"/>
    </font>
    <font>
      <sz val="8"/>
      <color indexed="24"/>
      <name val="Times New Roman"/>
      <family val="1"/>
      <charset val="238"/>
    </font>
    <font>
      <sz val="6"/>
      <color indexed="24"/>
      <name val="Times New Roman"/>
      <family val="1"/>
      <charset val="238"/>
    </font>
    <font>
      <b/>
      <sz val="11"/>
      <color indexed="63"/>
      <name val="Calibri"/>
      <family val="2"/>
      <charset val="238"/>
    </font>
    <font>
      <b/>
      <sz val="15"/>
      <color indexed="62"/>
      <name val="Calibri"/>
      <family val="2"/>
      <charset val="238"/>
    </font>
    <font>
      <b/>
      <sz val="18"/>
      <color indexed="62"/>
      <name val="Cambria"/>
      <family val="2"/>
      <charset val="238"/>
    </font>
    <font>
      <b/>
      <sz val="13"/>
      <color indexed="62"/>
      <name val="Calibri"/>
      <family val="2"/>
      <charset val="238"/>
    </font>
    <font>
      <b/>
      <sz val="11"/>
      <color indexed="62"/>
      <name val="Calibri"/>
      <family val="2"/>
      <charset val="238"/>
    </font>
    <font>
      <sz val="11"/>
      <color theme="1"/>
      <name val="Calibri"/>
      <family val="2"/>
      <scheme val="minor"/>
    </font>
    <font>
      <sz val="11"/>
      <color theme="1"/>
      <name val="Arial"/>
      <family val="2"/>
      <charset val="238"/>
    </font>
    <font>
      <sz val="11"/>
      <color indexed="60"/>
      <name val="Calibri"/>
      <family val="2"/>
      <charset val="238"/>
    </font>
    <font>
      <sz val="11"/>
      <color theme="1"/>
      <name val="Calibri"/>
      <family val="2"/>
      <charset val="134"/>
      <scheme val="minor"/>
    </font>
    <font>
      <sz val="11"/>
      <color indexed="10"/>
      <name val="Calibri"/>
      <family val="2"/>
      <charset val="238"/>
    </font>
    <font>
      <i/>
      <sz val="11"/>
      <color indexed="23"/>
      <name val="Calibri"/>
      <family val="2"/>
      <charset val="238"/>
    </font>
    <font>
      <sz val="11"/>
      <color indexed="52"/>
      <name val="Calibri"/>
      <family val="2"/>
      <charset val="238"/>
    </font>
    <font>
      <b/>
      <sz val="11"/>
      <color indexed="9"/>
      <name val="Calibri"/>
      <family val="2"/>
      <charset val="238"/>
    </font>
    <font>
      <b/>
      <sz val="11"/>
      <color indexed="52"/>
      <name val="Calibri"/>
      <family val="2"/>
      <charset val="238"/>
    </font>
    <font>
      <sz val="11"/>
      <color indexed="20"/>
      <name val="Calibri"/>
      <family val="2"/>
      <charset val="238"/>
    </font>
    <font>
      <sz val="11"/>
      <color indexed="62"/>
      <name val="Calibri"/>
      <family val="2"/>
      <charset val="238"/>
    </font>
    <font>
      <b/>
      <sz val="11"/>
      <color indexed="8"/>
      <name val="Calibri"/>
      <family val="2"/>
      <charset val="238"/>
    </font>
    <font>
      <b/>
      <sz val="11"/>
      <name val="Arial Narrow"/>
      <family val="2"/>
      <charset val="238"/>
    </font>
    <font>
      <sz val="14"/>
      <color rgb="FFFF0000"/>
      <name val="Arial Narrow"/>
      <family val="2"/>
      <charset val="238"/>
    </font>
    <font>
      <sz val="14"/>
      <name val="Arial Narrow"/>
      <family val="2"/>
      <charset val="238"/>
    </font>
    <font>
      <vertAlign val="superscript"/>
      <sz val="10"/>
      <color theme="1"/>
      <name val="Arial"/>
      <family val="2"/>
      <charset val="238"/>
    </font>
    <font>
      <vertAlign val="superscript"/>
      <sz val="8"/>
      <name val="Arial Narrow"/>
      <family val="2"/>
      <charset val="238"/>
    </font>
    <font>
      <sz val="10"/>
      <color theme="1"/>
      <name val="Swis721 BT"/>
      <family val="2"/>
    </font>
    <font>
      <b/>
      <sz val="10"/>
      <name val="Swis721 BT"/>
      <family val="2"/>
    </font>
    <font>
      <b/>
      <sz val="9"/>
      <color theme="0" tint="-0.499984740745262"/>
      <name val="Swis721 BT"/>
      <family val="2"/>
    </font>
    <font>
      <b/>
      <sz val="10"/>
      <color indexed="23"/>
      <name val="Swis721 BT"/>
      <family val="2"/>
    </font>
    <font>
      <b/>
      <sz val="11"/>
      <color theme="1"/>
      <name val="Arial"/>
      <family val="2"/>
      <charset val="238"/>
    </font>
    <font>
      <b/>
      <sz val="11"/>
      <name val="Arial Narrow CE"/>
      <charset val="238"/>
    </font>
    <font>
      <b/>
      <sz val="14"/>
      <name val="Arial"/>
      <family val="2"/>
      <charset val="238"/>
    </font>
    <font>
      <sz val="10"/>
      <name val="Arial Nova Cond"/>
      <family val="2"/>
    </font>
    <font>
      <b/>
      <sz val="14"/>
      <color theme="1"/>
      <name val="Arial"/>
      <family val="2"/>
      <charset val="1"/>
    </font>
    <font>
      <sz val="14"/>
      <color theme="1"/>
      <name val="Arial Narrow CE"/>
      <family val="2"/>
      <charset val="238"/>
    </font>
    <font>
      <b/>
      <sz val="11"/>
      <color theme="1"/>
      <name val="Arial"/>
      <family val="2"/>
      <charset val="1"/>
    </font>
    <font>
      <sz val="11"/>
      <name val="Arial Narrow CE"/>
      <charset val="238"/>
    </font>
    <font>
      <sz val="11"/>
      <name val="Arial Nova Cond"/>
      <family val="2"/>
      <charset val="238"/>
    </font>
    <font>
      <b/>
      <sz val="10"/>
      <name val="Arial Narrow CE"/>
      <charset val="238"/>
    </font>
    <font>
      <sz val="10"/>
      <name val="Arial Narrow CE"/>
      <charset val="238"/>
    </font>
    <font>
      <sz val="12"/>
      <name val="Arial"/>
      <family val="2"/>
      <charset val="238"/>
    </font>
  </fonts>
  <fills count="43">
    <fill>
      <patternFill patternType="none"/>
    </fill>
    <fill>
      <patternFill patternType="gray125"/>
    </fill>
    <fill>
      <patternFill patternType="solid">
        <fgColor indexed="40"/>
        <bgColor indexed="49"/>
      </patternFill>
    </fill>
    <fill>
      <patternFill patternType="solid">
        <fgColor rgb="FF92D050"/>
        <bgColor indexed="64"/>
      </patternFill>
    </fill>
    <fill>
      <patternFill patternType="solid">
        <fgColor indexed="22"/>
        <bgColor indexed="31"/>
      </patternFill>
    </fill>
    <fill>
      <patternFill patternType="solid">
        <fgColor indexed="2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249977111117893"/>
        <bgColor indexed="31"/>
      </patternFill>
    </fill>
    <fill>
      <patternFill patternType="solid">
        <fgColor indexed="22"/>
        <bgColor indexed="42"/>
      </patternFill>
    </fill>
    <fill>
      <patternFill patternType="solid">
        <fgColor indexed="9"/>
        <bgColor indexed="26"/>
      </patternFill>
    </fill>
    <fill>
      <patternFill patternType="solid">
        <fgColor theme="0" tint="-0.14999847407452621"/>
        <bgColor indexed="64"/>
      </patternFill>
    </fill>
    <fill>
      <patternFill patternType="solid">
        <fgColor theme="6" tint="0.79998168889431442"/>
        <bgColor indexed="64"/>
      </patternFill>
    </fill>
    <fill>
      <patternFill patternType="solid">
        <fgColor indexed="43"/>
        <bgColor indexed="64"/>
      </patternFill>
    </fill>
    <fill>
      <patternFill patternType="solid">
        <fgColor indexed="27"/>
      </patternFill>
    </fill>
    <fill>
      <patternFill patternType="solid">
        <fgColor theme="0"/>
        <bgColor indexed="64"/>
      </patternFill>
    </fill>
    <fill>
      <patternFill patternType="solid">
        <fgColor theme="6" tint="0.39997558519241921"/>
        <bgColor indexed="64"/>
      </patternFill>
    </fill>
    <fill>
      <patternFill patternType="solid">
        <fgColor indexed="10"/>
      </patternFill>
    </fill>
    <fill>
      <patternFill patternType="solid">
        <fgColor indexed="9"/>
      </patternFill>
    </fill>
    <fill>
      <patternFill patternType="solid">
        <fgColor indexed="48"/>
      </patternFill>
    </fill>
    <fill>
      <patternFill patternType="solid">
        <fgColor theme="9" tint="0.39997558519241921"/>
        <bgColor indexed="64"/>
      </patternFill>
    </fill>
    <fill>
      <patternFill patternType="solid">
        <fgColor indexed="42"/>
        <bgColor indexed="64"/>
      </patternFill>
    </fill>
    <fill>
      <patternFill patternType="solid">
        <fgColor theme="7" tint="0.39997558519241921"/>
        <bgColor indexed="64"/>
      </patternFill>
    </fill>
    <fill>
      <patternFill patternType="solid">
        <fgColor indexed="47"/>
        <bgColor indexed="22"/>
      </patternFill>
    </fill>
    <fill>
      <patternFill patternType="solid">
        <fgColor indexed="26"/>
        <bgColor indexed="9"/>
      </patternFill>
    </fill>
    <fill>
      <patternFill patternType="solid">
        <fgColor indexed="27"/>
        <bgColor indexed="41"/>
      </patternFill>
    </fill>
    <fill>
      <patternFill patternType="solid">
        <fgColor indexed="31"/>
      </patternFill>
    </fill>
    <fill>
      <patternFill patternType="solid">
        <fgColor indexed="29"/>
        <bgColor indexed="45"/>
      </patternFill>
    </fill>
    <fill>
      <patternFill patternType="solid">
        <fgColor indexed="43"/>
        <bgColor indexed="26"/>
      </patternFill>
    </fill>
    <fill>
      <patternFill patternType="solid">
        <fgColor indexed="44"/>
        <bgColor indexed="31"/>
      </patternFill>
    </fill>
    <fill>
      <patternFill patternType="solid">
        <fgColor indexed="49"/>
        <bgColor indexed="40"/>
      </patternFill>
    </fill>
    <fill>
      <patternFill patternType="solid">
        <fgColor indexed="42"/>
        <bgColor indexed="27"/>
      </patternFill>
    </fill>
    <fill>
      <patternFill patternType="solid">
        <fgColor indexed="10"/>
        <bgColor indexed="60"/>
      </patternFill>
    </fill>
    <fill>
      <patternFill patternType="solid">
        <fgColor indexed="57"/>
        <bgColor indexed="21"/>
      </patternFill>
    </fill>
    <fill>
      <patternFill patternType="solid">
        <fgColor indexed="54"/>
        <bgColor indexed="23"/>
      </patternFill>
    </fill>
    <fill>
      <patternFill patternType="solid">
        <fgColor indexed="53"/>
        <bgColor indexed="52"/>
      </patternFill>
    </fill>
    <fill>
      <patternFill patternType="solid">
        <fgColor indexed="55"/>
        <bgColor indexed="23"/>
      </patternFill>
    </fill>
    <fill>
      <patternFill patternType="solid">
        <fgColor indexed="45"/>
        <bgColor indexed="29"/>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FFF00"/>
        <bgColor indexed="64"/>
      </patternFill>
    </fill>
    <fill>
      <patternFill patternType="solid">
        <fgColor theme="4" tint="0.79998168889431442"/>
        <bgColor indexed="64"/>
      </patternFill>
    </fill>
    <fill>
      <patternFill patternType="solid">
        <fgColor theme="2" tint="-9.9978637043366805E-2"/>
        <bgColor indexed="64"/>
      </patternFill>
    </fill>
  </fills>
  <borders count="50">
    <border>
      <left/>
      <right/>
      <top/>
      <bottom/>
      <diagonal/>
    </border>
    <border>
      <left/>
      <right/>
      <top style="hair">
        <color indexed="8"/>
      </top>
      <bottom style="hair">
        <color indexed="8"/>
      </bottom>
      <diagonal/>
    </border>
    <border>
      <left style="hair">
        <color indexed="8"/>
      </left>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thin">
        <color indexed="8"/>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8"/>
      </top>
      <bottom/>
      <diagonal/>
    </border>
    <border>
      <left/>
      <right/>
      <top style="thin">
        <color indexed="64"/>
      </top>
      <bottom/>
      <diagonal/>
    </border>
    <border>
      <left/>
      <right/>
      <top/>
      <bottom style="hair">
        <color indexed="8"/>
      </bottom>
      <diagonal/>
    </border>
    <border>
      <left/>
      <right/>
      <top style="hair">
        <color indexed="8"/>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theme="0" tint="-0.24994659260841701"/>
      </bottom>
      <diagonal/>
    </border>
    <border>
      <left/>
      <right/>
      <top style="thin">
        <color theme="0" tint="-0.34998626667073579"/>
      </top>
      <bottom/>
      <diagonal/>
    </border>
    <border>
      <left/>
      <right/>
      <top style="thin">
        <color theme="0" tint="-0.34998626667073579"/>
      </top>
      <bottom style="thin">
        <color theme="1"/>
      </bottom>
      <diagonal/>
    </border>
    <border>
      <left/>
      <right/>
      <top/>
      <bottom style="thin">
        <color theme="0" tint="-0.34998626667073579"/>
      </bottom>
      <diagonal/>
    </border>
    <border>
      <left/>
      <right/>
      <top/>
      <bottom style="thin">
        <color theme="1"/>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style="medium">
        <color indexed="64"/>
      </left>
      <right style="medium">
        <color indexed="64"/>
      </right>
      <top style="thin">
        <color indexed="64"/>
      </top>
      <bottom style="double">
        <color indexed="64"/>
      </bottom>
      <diagonal/>
    </border>
    <border>
      <left/>
      <right style="thin">
        <color indexed="64"/>
      </right>
      <top style="thin">
        <color indexed="64"/>
      </top>
      <bottom/>
      <diagonal/>
    </border>
    <border>
      <left style="thin">
        <color indexed="64"/>
      </left>
      <right/>
      <top/>
      <bottom/>
      <diagonal/>
    </border>
    <border>
      <left style="thin">
        <color indexed="63"/>
      </left>
      <right style="thin">
        <color indexed="63"/>
      </right>
      <top style="thin">
        <color indexed="63"/>
      </top>
      <bottom style="thin">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right/>
      <top style="double">
        <color indexed="64"/>
      </top>
      <bottom/>
      <diagonal/>
    </border>
    <border>
      <left/>
      <right/>
      <top style="thin">
        <color indexed="49"/>
      </top>
      <bottom style="double">
        <color indexed="49"/>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right/>
      <top style="thin">
        <color auto="1"/>
      </top>
      <bottom style="thin">
        <color auto="1"/>
      </bottom>
      <diagonal/>
    </border>
  </borders>
  <cellStyleXfs count="158">
    <xf numFmtId="0" fontId="0" fillId="0" borderId="0"/>
    <xf numFmtId="0" fontId="3" fillId="0" borderId="0"/>
    <xf numFmtId="0" fontId="3" fillId="0" borderId="0"/>
    <xf numFmtId="0" fontId="4" fillId="2" borderId="0" applyNumberFormat="0" applyBorder="0" applyAlignment="0" applyProtection="0"/>
    <xf numFmtId="0" fontId="5" fillId="0" borderId="0"/>
    <xf numFmtId="0" fontId="6" fillId="0" borderId="0"/>
    <xf numFmtId="0" fontId="5" fillId="0" borderId="0"/>
    <xf numFmtId="0" fontId="5" fillId="0" borderId="0"/>
    <xf numFmtId="0" fontId="7" fillId="0" borderId="0"/>
    <xf numFmtId="0" fontId="8" fillId="0" borderId="0">
      <alignment vertical="top" wrapText="1"/>
    </xf>
    <xf numFmtId="164" fontId="27" fillId="0" borderId="0" applyFont="0" applyFill="0" applyBorder="0" applyAlignment="0" applyProtection="0"/>
    <xf numFmtId="44" fontId="27" fillId="0" borderId="0" applyFont="0" applyFill="0" applyBorder="0" applyAlignment="0" applyProtection="0"/>
    <xf numFmtId="0" fontId="2" fillId="0" borderId="0"/>
    <xf numFmtId="9" fontId="2" fillId="0" borderId="0" applyFont="0" applyFill="0" applyBorder="0" applyAlignment="0" applyProtection="0"/>
    <xf numFmtId="0" fontId="108" fillId="0" borderId="0"/>
    <xf numFmtId="0" fontId="4" fillId="14" borderId="0" applyNumberFormat="0" applyBorder="0" applyAlignment="0" applyProtection="0"/>
    <xf numFmtId="9" fontId="108" fillId="0" borderId="0" applyFont="0" applyFill="0" applyBorder="0" applyAlignment="0" applyProtection="0"/>
    <xf numFmtId="194" fontId="108" fillId="0" borderId="0" applyFont="0" applyFill="0" applyBorder="0" applyAlignment="0" applyProtection="0"/>
    <xf numFmtId="0" fontId="108" fillId="0" borderId="0"/>
    <xf numFmtId="0" fontId="108" fillId="0" borderId="0"/>
    <xf numFmtId="0" fontId="5" fillId="0" borderId="0"/>
    <xf numFmtId="0" fontId="167" fillId="0" borderId="0"/>
    <xf numFmtId="0" fontId="108" fillId="0" borderId="0"/>
    <xf numFmtId="3" fontId="180" fillId="0" borderId="0" applyFont="0" applyFill="0" applyBorder="0" applyAlignment="0" applyProtection="0"/>
    <xf numFmtId="195" fontId="180" fillId="0" borderId="0" applyFont="0" applyFill="0" applyBorder="0" applyAlignment="0" applyProtection="0"/>
    <xf numFmtId="0" fontId="180" fillId="0" borderId="0" applyFont="0" applyFill="0" applyBorder="0" applyAlignment="0" applyProtection="0"/>
    <xf numFmtId="0" fontId="181" fillId="0" borderId="26" applyAlignment="0"/>
    <xf numFmtId="2" fontId="180" fillId="0" borderId="0" applyFont="0" applyFill="0" applyBorder="0" applyAlignment="0" applyProtection="0"/>
    <xf numFmtId="0" fontId="182" fillId="17" borderId="0">
      <alignment horizontal="center"/>
    </xf>
    <xf numFmtId="0" fontId="183" fillId="0" borderId="0"/>
    <xf numFmtId="0" fontId="2" fillId="0" borderId="0"/>
    <xf numFmtId="0" fontId="7" fillId="0" borderId="0"/>
    <xf numFmtId="0" fontId="7" fillId="0" borderId="0"/>
    <xf numFmtId="0" fontId="183" fillId="0" borderId="0"/>
    <xf numFmtId="0" fontId="184" fillId="0" borderId="0"/>
    <xf numFmtId="0" fontId="33" fillId="0" borderId="0"/>
    <xf numFmtId="0" fontId="185" fillId="0" borderId="0"/>
    <xf numFmtId="0" fontId="183" fillId="0" borderId="0"/>
    <xf numFmtId="0" fontId="183" fillId="0" borderId="0"/>
    <xf numFmtId="0" fontId="5" fillId="0" borderId="0"/>
    <xf numFmtId="0" fontId="2" fillId="0" borderId="0"/>
    <xf numFmtId="0" fontId="2" fillId="0" borderId="0"/>
    <xf numFmtId="0" fontId="186" fillId="18" borderId="0">
      <alignment horizontal="center"/>
    </xf>
    <xf numFmtId="0" fontId="182" fillId="19" borderId="0">
      <alignment horizontal="center"/>
    </xf>
    <xf numFmtId="4" fontId="187" fillId="0" borderId="0">
      <alignment vertical="top"/>
      <protection hidden="1"/>
    </xf>
    <xf numFmtId="0" fontId="188" fillId="0" borderId="0" applyFill="0">
      <alignment vertical="justify"/>
    </xf>
    <xf numFmtId="0" fontId="7" fillId="0" borderId="0"/>
    <xf numFmtId="0" fontId="108" fillId="0" borderId="0"/>
    <xf numFmtId="0" fontId="5" fillId="0" borderId="0"/>
    <xf numFmtId="0" fontId="213" fillId="0" borderId="0"/>
    <xf numFmtId="0" fontId="185" fillId="10" borderId="0" applyNumberFormat="0" applyBorder="0" applyAlignment="0" applyProtection="0"/>
    <xf numFmtId="0" fontId="185" fillId="23" borderId="0" applyNumberFormat="0" applyBorder="0" applyAlignment="0" applyProtection="0"/>
    <xf numFmtId="0" fontId="185" fillId="24" borderId="0" applyNumberFormat="0" applyBorder="0" applyAlignment="0" applyProtection="0"/>
    <xf numFmtId="0" fontId="185" fillId="10" borderId="0" applyNumberFormat="0" applyBorder="0" applyAlignment="0" applyProtection="0"/>
    <xf numFmtId="0" fontId="185" fillId="25" borderId="0" applyNumberFormat="0" applyBorder="0" applyAlignment="0" applyProtection="0"/>
    <xf numFmtId="0" fontId="185" fillId="23" borderId="0" applyNumberFormat="0" applyBorder="0" applyAlignment="0" applyProtection="0"/>
    <xf numFmtId="197" fontId="214" fillId="26" borderId="0" applyNumberFormat="0" applyBorder="0" applyAlignment="0" applyProtection="0">
      <alignment vertical="center"/>
    </xf>
    <xf numFmtId="197" fontId="214" fillId="26" borderId="0" applyNumberFormat="0" applyBorder="0" applyAlignment="0" applyProtection="0">
      <alignment vertical="center"/>
    </xf>
    <xf numFmtId="197" fontId="214" fillId="26" borderId="0" applyNumberFormat="0" applyBorder="0" applyAlignment="0" applyProtection="0">
      <alignment vertical="center"/>
    </xf>
    <xf numFmtId="0" fontId="185" fillId="4" borderId="0" applyNumberFormat="0" applyBorder="0" applyAlignment="0" applyProtection="0"/>
    <xf numFmtId="0" fontId="185" fillId="27" borderId="0" applyNumberFormat="0" applyBorder="0" applyAlignment="0" applyProtection="0"/>
    <xf numFmtId="0" fontId="185" fillId="28" borderId="0" applyNumberFormat="0" applyBorder="0" applyAlignment="0" applyProtection="0"/>
    <xf numFmtId="0" fontId="185" fillId="4" borderId="0" applyNumberFormat="0" applyBorder="0" applyAlignment="0" applyProtection="0"/>
    <xf numFmtId="0" fontId="185" fillId="29" borderId="0" applyNumberFormat="0" applyBorder="0" applyAlignment="0" applyProtection="0"/>
    <xf numFmtId="0" fontId="185" fillId="23" borderId="0" applyNumberFormat="0" applyBorder="0" applyAlignment="0" applyProtection="0"/>
    <xf numFmtId="0" fontId="215" fillId="30" borderId="0" applyNumberFormat="0" applyBorder="0" applyAlignment="0" applyProtection="0"/>
    <xf numFmtId="0" fontId="215" fillId="27" borderId="0" applyNumberFormat="0" applyBorder="0" applyAlignment="0" applyProtection="0"/>
    <xf numFmtId="0" fontId="215" fillId="28" borderId="0" applyNumberFormat="0" applyBorder="0" applyAlignment="0" applyProtection="0"/>
    <xf numFmtId="0" fontId="215" fillId="4" borderId="0" applyNumberFormat="0" applyBorder="0" applyAlignment="0" applyProtection="0"/>
    <xf numFmtId="0" fontId="215" fillId="30" borderId="0" applyNumberFormat="0" applyBorder="0" applyAlignment="0" applyProtection="0"/>
    <xf numFmtId="0" fontId="215" fillId="23" borderId="0" applyNumberFormat="0" applyBorder="0" applyAlignment="0" applyProtection="0"/>
    <xf numFmtId="198" fontId="5" fillId="0" borderId="0" applyFill="0" applyBorder="0" applyAlignment="0" applyProtection="0"/>
    <xf numFmtId="199" fontId="7" fillId="0" borderId="0" applyFill="0" applyBorder="0" applyAlignment="0" applyProtection="0"/>
    <xf numFmtId="43" fontId="5" fillId="0" borderId="0" applyFont="0" applyFill="0" applyBorder="0" applyAlignment="0" applyProtection="0"/>
    <xf numFmtId="175" fontId="184" fillId="0" borderId="0" applyFont="0" applyFill="0" applyBorder="0" applyAlignment="0" applyProtection="0"/>
    <xf numFmtId="43" fontId="5" fillId="0" borderId="0" applyFont="0" applyFill="0" applyBorder="0" applyAlignment="0" applyProtection="0"/>
    <xf numFmtId="175" fontId="216" fillId="0" borderId="0" applyFont="0" applyFill="0" applyBorder="0" applyAlignment="0" applyProtection="0"/>
    <xf numFmtId="3" fontId="217" fillId="0" borderId="0" applyFont="0" applyFill="0" applyBorder="0" applyAlignment="0" applyProtection="0"/>
    <xf numFmtId="3" fontId="217" fillId="0" borderId="0" applyFont="0" applyFill="0" applyBorder="0" applyAlignment="0" applyProtection="0"/>
    <xf numFmtId="200" fontId="217" fillId="0" borderId="0" applyFont="0" applyFill="0" applyBorder="0" applyAlignment="0" applyProtection="0"/>
    <xf numFmtId="200" fontId="217" fillId="0" borderId="0" applyFont="0" applyFill="0" applyBorder="0" applyAlignment="0" applyProtection="0"/>
    <xf numFmtId="0" fontId="217" fillId="0" borderId="0" applyFont="0" applyFill="0" applyBorder="0" applyAlignment="0" applyProtection="0"/>
    <xf numFmtId="0" fontId="217" fillId="0" borderId="0" applyFont="0" applyFill="0" applyBorder="0" applyAlignment="0" applyProtection="0"/>
    <xf numFmtId="0" fontId="4" fillId="31" borderId="0" applyNumberFormat="0" applyBorder="0" applyAlignment="0" applyProtection="0"/>
    <xf numFmtId="0" fontId="185" fillId="0" borderId="0"/>
    <xf numFmtId="2" fontId="217" fillId="0" borderId="0" applyFont="0" applyFill="0" applyBorder="0" applyAlignment="0" applyProtection="0"/>
    <xf numFmtId="2" fontId="217" fillId="0" borderId="0" applyFont="0" applyFill="0" applyBorder="0" applyAlignment="0" applyProtection="0"/>
    <xf numFmtId="0" fontId="218" fillId="0" borderId="0" applyNumberFormat="0" applyFill="0" applyBorder="0" applyAlignment="0" applyProtection="0"/>
    <xf numFmtId="0" fontId="218" fillId="0" borderId="0" applyNumberFormat="0" applyFill="0" applyBorder="0" applyAlignment="0" applyProtection="0"/>
    <xf numFmtId="0" fontId="219" fillId="0" borderId="0" applyNumberFormat="0" applyFill="0" applyBorder="0" applyAlignment="0" applyProtection="0"/>
    <xf numFmtId="0" fontId="219" fillId="0" borderId="0" applyNumberFormat="0" applyFill="0" applyBorder="0" applyAlignment="0" applyProtection="0"/>
    <xf numFmtId="0" fontId="220" fillId="10" borderId="30" applyNumberFormat="0" applyAlignment="0" applyProtection="0"/>
    <xf numFmtId="0" fontId="221" fillId="0" borderId="31" applyNumberFormat="0" applyFill="0" applyAlignment="0" applyProtection="0"/>
    <xf numFmtId="0" fontId="222" fillId="0" borderId="0" applyNumberFormat="0" applyFill="0" applyBorder="0" applyAlignment="0" applyProtection="0"/>
    <xf numFmtId="0" fontId="223" fillId="0" borderId="32" applyNumberFormat="0" applyFill="0" applyAlignment="0" applyProtection="0"/>
    <xf numFmtId="0" fontId="224" fillId="0" borderId="33" applyNumberFormat="0" applyFill="0" applyAlignment="0" applyProtection="0"/>
    <xf numFmtId="0" fontId="224" fillId="0" borderId="0" applyNumberFormat="0" applyFill="0" applyBorder="0" applyAlignment="0" applyProtection="0"/>
    <xf numFmtId="0" fontId="108" fillId="0" borderId="0"/>
    <xf numFmtId="0" fontId="108" fillId="0" borderId="0"/>
    <xf numFmtId="0" fontId="225" fillId="0" borderId="0"/>
    <xf numFmtId="0" fontId="108" fillId="0" borderId="0"/>
    <xf numFmtId="0" fontId="132" fillId="0" borderId="0"/>
    <xf numFmtId="0" fontId="2" fillId="0" borderId="0"/>
    <xf numFmtId="0" fontId="226" fillId="0" borderId="0"/>
    <xf numFmtId="0" fontId="2" fillId="0" borderId="0"/>
    <xf numFmtId="0" fontId="184" fillId="0" borderId="0"/>
    <xf numFmtId="0" fontId="225" fillId="0" borderId="0"/>
    <xf numFmtId="0" fontId="108" fillId="0" borderId="0"/>
    <xf numFmtId="0" fontId="185" fillId="0" borderId="0"/>
    <xf numFmtId="0" fontId="184" fillId="0" borderId="0"/>
    <xf numFmtId="0" fontId="225" fillId="0" borderId="0"/>
    <xf numFmtId="0" fontId="227" fillId="28" borderId="0" applyNumberFormat="0" applyBorder="0" applyAlignment="0" applyProtection="0"/>
    <xf numFmtId="197" fontId="2" fillId="0" borderId="0">
      <alignment vertical="center"/>
    </xf>
    <xf numFmtId="0" fontId="5" fillId="0" borderId="0"/>
    <xf numFmtId="0" fontId="5" fillId="0" borderId="0"/>
    <xf numFmtId="0" fontId="2" fillId="0" borderId="0"/>
    <xf numFmtId="0" fontId="2" fillId="0" borderId="0"/>
    <xf numFmtId="0" fontId="217" fillId="0" borderId="0"/>
    <xf numFmtId="197" fontId="228" fillId="0" borderId="0">
      <alignment vertical="center"/>
    </xf>
    <xf numFmtId="0" fontId="184" fillId="0" borderId="0"/>
    <xf numFmtId="0" fontId="2" fillId="0" borderId="0"/>
    <xf numFmtId="0" fontId="2" fillId="0" borderId="0"/>
    <xf numFmtId="0" fontId="217" fillId="0" borderId="0"/>
    <xf numFmtId="0" fontId="5" fillId="0" borderId="0"/>
    <xf numFmtId="0" fontId="216" fillId="0" borderId="0"/>
    <xf numFmtId="9" fontId="225" fillId="0" borderId="0" applyFont="0" applyFill="0" applyBorder="0" applyAlignment="0" applyProtection="0"/>
    <xf numFmtId="0" fontId="185" fillId="24" borderId="34" applyNumberFormat="0" applyAlignment="0" applyProtection="0"/>
    <xf numFmtId="0" fontId="229" fillId="0" borderId="0" applyNumberFormat="0" applyFill="0" applyBorder="0" applyAlignment="0" applyProtection="0"/>
    <xf numFmtId="0" fontId="230" fillId="0" borderId="0" applyNumberFormat="0" applyFill="0" applyBorder="0" applyAlignment="0" applyProtection="0"/>
    <xf numFmtId="0" fontId="215" fillId="30" borderId="0" applyNumberFormat="0" applyBorder="0" applyAlignment="0" applyProtection="0"/>
    <xf numFmtId="0" fontId="215" fillId="32" borderId="0" applyNumberFormat="0" applyBorder="0" applyAlignment="0" applyProtection="0"/>
    <xf numFmtId="0" fontId="215" fillId="33" borderId="0" applyNumberFormat="0" applyBorder="0" applyAlignment="0" applyProtection="0"/>
    <xf numFmtId="0" fontId="215" fillId="34" borderId="0" applyNumberFormat="0" applyBorder="0" applyAlignment="0" applyProtection="0"/>
    <xf numFmtId="0" fontId="215" fillId="30" borderId="0" applyNumberFormat="0" applyBorder="0" applyAlignment="0" applyProtection="0"/>
    <xf numFmtId="0" fontId="215" fillId="35" borderId="0" applyNumberFormat="0" applyBorder="0" applyAlignment="0" applyProtection="0"/>
    <xf numFmtId="0" fontId="231" fillId="0" borderId="35" applyNumberFormat="0" applyFill="0" applyAlignment="0" applyProtection="0"/>
    <xf numFmtId="0" fontId="232" fillId="36" borderId="36" applyNumberFormat="0" applyAlignment="0" applyProtection="0"/>
    <xf numFmtId="0" fontId="233" fillId="10" borderId="37" applyNumberFormat="0" applyAlignment="0" applyProtection="0"/>
    <xf numFmtId="0" fontId="234" fillId="37" borderId="0" applyNumberFormat="0" applyBorder="0" applyAlignment="0" applyProtection="0"/>
    <xf numFmtId="0" fontId="217" fillId="0" borderId="38" applyNumberFormat="0" applyFont="0" applyFill="0" applyAlignment="0" applyProtection="0"/>
    <xf numFmtId="0" fontId="217" fillId="0" borderId="38" applyNumberFormat="0" applyFont="0" applyFill="0" applyAlignment="0" applyProtection="0"/>
    <xf numFmtId="198" fontId="108" fillId="0" borderId="0" applyFont="0" applyFill="0" applyAlignment="0" applyProtection="0"/>
    <xf numFmtId="198" fontId="108" fillId="0" borderId="0" applyFont="0" applyFill="0" applyAlignment="0" applyProtection="0"/>
    <xf numFmtId="198" fontId="108" fillId="0" borderId="0" applyFont="0" applyFill="0" applyAlignment="0" applyProtection="0"/>
    <xf numFmtId="198" fontId="5" fillId="0" borderId="0" applyFill="0" applyBorder="0" applyAlignment="0" applyProtection="0"/>
    <xf numFmtId="198" fontId="108" fillId="0" borderId="0" applyFont="0" applyFill="0" applyAlignment="0" applyProtection="0"/>
    <xf numFmtId="175" fontId="108" fillId="0" borderId="0" applyFont="0" applyFill="0" applyBorder="0" applyAlignment="0" applyProtection="0"/>
    <xf numFmtId="175" fontId="184" fillId="0" borderId="0" applyFont="0" applyFill="0" applyBorder="0" applyAlignment="0" applyProtection="0"/>
    <xf numFmtId="198" fontId="108" fillId="0" borderId="0" applyFont="0" applyFill="0" applyAlignment="0" applyProtection="0"/>
    <xf numFmtId="198" fontId="108" fillId="0" borderId="0" applyFont="0" applyFill="0" applyAlignment="0" applyProtection="0"/>
    <xf numFmtId="0" fontId="235" fillId="23" borderId="37" applyNumberFormat="0" applyAlignment="0" applyProtection="0"/>
    <xf numFmtId="0" fontId="236" fillId="0" borderId="39" applyNumberFormat="0" applyFill="0" applyAlignment="0" applyProtection="0"/>
    <xf numFmtId="197" fontId="33" fillId="0" borderId="0"/>
    <xf numFmtId="197" fontId="225" fillId="0" borderId="0"/>
    <xf numFmtId="197" fontId="225" fillId="0" borderId="0"/>
    <xf numFmtId="0" fontId="217" fillId="0" borderId="0"/>
    <xf numFmtId="0" fontId="1" fillId="0" borderId="0"/>
    <xf numFmtId="9" fontId="1" fillId="0" borderId="0" applyFont="0" applyFill="0" applyBorder="0" applyAlignment="0" applyProtection="0"/>
  </cellStyleXfs>
  <cellXfs count="1392">
    <xf numFmtId="0" fontId="0" fillId="0" borderId="0" xfId="0"/>
    <xf numFmtId="0" fontId="9" fillId="0" borderId="0" xfId="0" applyFont="1" applyAlignment="1">
      <alignment horizontal="justify" vertical="top"/>
    </xf>
    <xf numFmtId="0" fontId="9" fillId="0" borderId="0" xfId="0" applyFont="1" applyAlignment="1">
      <alignment horizontal="center" vertical="top" wrapText="1"/>
    </xf>
    <xf numFmtId="4" fontId="9" fillId="0" borderId="0" xfId="0" applyNumberFormat="1" applyFont="1" applyAlignment="1">
      <alignment horizontal="right" vertical="top"/>
    </xf>
    <xf numFmtId="4" fontId="10" fillId="0" borderId="0" xfId="0" applyNumberFormat="1" applyFont="1" applyAlignment="1">
      <alignment horizontal="right" vertical="top"/>
    </xf>
    <xf numFmtId="167" fontId="9" fillId="0" borderId="0" xfId="0" applyNumberFormat="1" applyFont="1" applyAlignment="1">
      <alignment horizontal="right" vertical="top"/>
    </xf>
    <xf numFmtId="4" fontId="9" fillId="0" borderId="0" xfId="0" applyNumberFormat="1" applyFont="1" applyAlignment="1">
      <alignment horizontal="left" vertical="top"/>
    </xf>
    <xf numFmtId="0" fontId="9" fillId="0" borderId="0" xfId="0" applyFont="1" applyAlignment="1">
      <alignment horizontal="left" vertical="top" wrapText="1"/>
    </xf>
    <xf numFmtId="0" fontId="9" fillId="0" borderId="0" xfId="0" applyFont="1" applyAlignment="1">
      <alignment horizontal="left" vertical="top"/>
    </xf>
    <xf numFmtId="0" fontId="9" fillId="0" borderId="0" xfId="0" applyFont="1" applyAlignment="1">
      <alignment horizontal="justify" vertical="top" wrapText="1"/>
    </xf>
    <xf numFmtId="0" fontId="10" fillId="0" borderId="0" xfId="0" applyFont="1" applyAlignment="1">
      <alignment horizontal="center" vertical="top"/>
    </xf>
    <xf numFmtId="165" fontId="10" fillId="0" borderId="0" xfId="0" applyNumberFormat="1" applyFont="1" applyAlignment="1">
      <alignment horizontal="right" vertical="top"/>
    </xf>
    <xf numFmtId="0" fontId="10" fillId="0" borderId="0" xfId="0" applyFont="1" applyAlignment="1">
      <alignment vertical="top"/>
    </xf>
    <xf numFmtId="0" fontId="10" fillId="0" borderId="0" xfId="0" applyFont="1" applyAlignment="1">
      <alignment horizontal="left" vertical="top"/>
    </xf>
    <xf numFmtId="0" fontId="10" fillId="0" borderId="0" xfId="0" applyFont="1" applyAlignment="1">
      <alignment horizontal="justify" vertical="top"/>
    </xf>
    <xf numFmtId="49" fontId="9" fillId="0" borderId="2" xfId="0" applyNumberFormat="1" applyFont="1" applyBorder="1" applyAlignment="1">
      <alignment horizontal="left" vertical="top"/>
    </xf>
    <xf numFmtId="0" fontId="9" fillId="0" borderId="1" xfId="0" applyFont="1" applyBorder="1" applyAlignment="1">
      <alignment horizontal="justify" vertical="top"/>
    </xf>
    <xf numFmtId="0" fontId="9" fillId="0" borderId="1" xfId="0" applyFont="1" applyBorder="1" applyAlignment="1">
      <alignment horizontal="center" vertical="top"/>
    </xf>
    <xf numFmtId="4" fontId="9" fillId="0" borderId="1" xfId="0" applyNumberFormat="1" applyFont="1" applyBorder="1" applyAlignment="1">
      <alignment horizontal="right" vertical="top"/>
    </xf>
    <xf numFmtId="165" fontId="10" fillId="0" borderId="1" xfId="0" applyNumberFormat="1" applyFont="1" applyBorder="1" applyAlignment="1">
      <alignment horizontal="right" vertical="top"/>
    </xf>
    <xf numFmtId="165" fontId="9" fillId="0" borderId="3" xfId="0" applyNumberFormat="1" applyFont="1" applyBorder="1" applyAlignment="1">
      <alignment horizontal="right" vertical="top"/>
    </xf>
    <xf numFmtId="0" fontId="9" fillId="0" borderId="1" xfId="0" applyFont="1" applyBorder="1" applyAlignment="1">
      <alignment horizontal="left" vertical="top"/>
    </xf>
    <xf numFmtId="49" fontId="10" fillId="0" borderId="2" xfId="0" applyNumberFormat="1" applyFont="1" applyBorder="1" applyAlignment="1">
      <alignment horizontal="left" vertical="top"/>
    </xf>
    <xf numFmtId="4" fontId="10" fillId="0" borderId="1" xfId="0" applyNumberFormat="1" applyFont="1" applyBorder="1" applyAlignment="1">
      <alignment horizontal="right" vertical="top"/>
    </xf>
    <xf numFmtId="0" fontId="9" fillId="0" borderId="2" xfId="0" applyFont="1" applyBorder="1" applyAlignment="1">
      <alignment horizontal="left" vertical="top"/>
    </xf>
    <xf numFmtId="0" fontId="10" fillId="0" borderId="1" xfId="0" applyFont="1" applyBorder="1" applyAlignment="1">
      <alignment horizontal="justify" vertical="top"/>
    </xf>
    <xf numFmtId="0" fontId="10" fillId="0" borderId="1" xfId="0" applyFont="1" applyBorder="1" applyAlignment="1">
      <alignment horizontal="center" vertical="top"/>
    </xf>
    <xf numFmtId="165" fontId="10" fillId="0" borderId="3" xfId="0" applyNumberFormat="1" applyFont="1" applyBorder="1" applyAlignment="1">
      <alignment horizontal="right" vertical="top"/>
    </xf>
    <xf numFmtId="0" fontId="9" fillId="0" borderId="0" xfId="0" applyFont="1" applyAlignment="1">
      <alignment horizontal="center" vertical="top"/>
    </xf>
    <xf numFmtId="165" fontId="9" fillId="0" borderId="0" xfId="0" applyNumberFormat="1" applyFont="1" applyAlignment="1">
      <alignment horizontal="right" vertical="top"/>
    </xf>
    <xf numFmtId="0" fontId="11" fillId="0" borderId="0" xfId="0" applyFont="1" applyAlignment="1">
      <alignment vertical="top"/>
    </xf>
    <xf numFmtId="0" fontId="10" fillId="0" borderId="0" xfId="0" applyFont="1" applyAlignment="1">
      <alignment horizontal="center" vertical="top" wrapText="1"/>
    </xf>
    <xf numFmtId="0" fontId="10" fillId="0" borderId="0" xfId="0" applyFont="1" applyAlignment="1">
      <alignment horizontal="justify" vertical="top" wrapText="1"/>
    </xf>
    <xf numFmtId="0" fontId="10" fillId="0" borderId="0" xfId="0" applyFont="1"/>
    <xf numFmtId="9" fontId="10" fillId="0" borderId="0" xfId="0" applyNumberFormat="1" applyFont="1" applyAlignment="1">
      <alignment horizontal="right" vertical="top"/>
    </xf>
    <xf numFmtId="4" fontId="10" fillId="0" borderId="0" xfId="0" applyNumberFormat="1" applyFont="1" applyAlignment="1">
      <alignment vertical="top"/>
    </xf>
    <xf numFmtId="0" fontId="9" fillId="0" borderId="0" xfId="0" applyFont="1" applyAlignment="1">
      <alignment horizontal="right" vertical="top"/>
    </xf>
    <xf numFmtId="168" fontId="9" fillId="0" borderId="0" xfId="0" applyNumberFormat="1" applyFont="1" applyAlignment="1">
      <alignment horizontal="justify" vertical="top"/>
    </xf>
    <xf numFmtId="168" fontId="10" fillId="0" borderId="0" xfId="0" applyNumberFormat="1" applyFont="1" applyAlignment="1">
      <alignment horizontal="justify" vertical="top"/>
    </xf>
    <xf numFmtId="168" fontId="10" fillId="0" borderId="0" xfId="0" applyNumberFormat="1" applyFont="1" applyAlignment="1">
      <alignment horizontal="justify" vertical="top" wrapText="1"/>
    </xf>
    <xf numFmtId="0" fontId="13" fillId="0" borderId="0" xfId="0" applyFont="1" applyAlignment="1">
      <alignment horizontal="left" vertical="top"/>
    </xf>
    <xf numFmtId="0" fontId="14" fillId="0" borderId="0" xfId="0" applyFont="1" applyAlignment="1">
      <alignment horizontal="left" vertical="top"/>
    </xf>
    <xf numFmtId="49" fontId="13" fillId="0" borderId="2" xfId="0" applyNumberFormat="1" applyFont="1" applyBorder="1" applyAlignment="1">
      <alignment horizontal="left" vertical="top"/>
    </xf>
    <xf numFmtId="0" fontId="13" fillId="0" borderId="1" xfId="0" applyFont="1" applyBorder="1" applyAlignment="1">
      <alignment horizontal="left" vertical="top"/>
    </xf>
    <xf numFmtId="49" fontId="14" fillId="0" borderId="2" xfId="0" applyNumberFormat="1" applyFont="1" applyBorder="1" applyAlignment="1">
      <alignment horizontal="left" vertical="top"/>
    </xf>
    <xf numFmtId="0" fontId="13" fillId="0" borderId="2" xfId="0" applyFont="1" applyBorder="1" applyAlignment="1">
      <alignment horizontal="left" vertical="top"/>
    </xf>
    <xf numFmtId="49" fontId="14" fillId="0" borderId="0" xfId="0" applyNumberFormat="1" applyFont="1" applyAlignment="1">
      <alignment horizontal="left" vertical="top"/>
    </xf>
    <xf numFmtId="0" fontId="15" fillId="0" borderId="0" xfId="0" applyFont="1" applyAlignment="1">
      <alignment horizontal="justify" vertical="top"/>
    </xf>
    <xf numFmtId="165" fontId="15" fillId="0" borderId="0" xfId="0" applyNumberFormat="1" applyFont="1" applyAlignment="1">
      <alignment vertical="top"/>
    </xf>
    <xf numFmtId="49" fontId="16" fillId="0" borderId="0" xfId="0" applyNumberFormat="1" applyFont="1" applyAlignment="1">
      <alignment horizontal="left" vertical="top"/>
    </xf>
    <xf numFmtId="49" fontId="19" fillId="0" borderId="0" xfId="0" applyNumberFormat="1" applyFont="1" applyAlignment="1">
      <alignment horizontal="left" vertical="top"/>
    </xf>
    <xf numFmtId="166" fontId="19" fillId="0" borderId="0" xfId="0" applyNumberFormat="1" applyFont="1" applyAlignment="1">
      <alignment horizontal="justify" vertical="top" wrapText="1"/>
    </xf>
    <xf numFmtId="167" fontId="19" fillId="0" borderId="0" xfId="0" applyNumberFormat="1" applyFont="1" applyAlignment="1">
      <alignment horizontal="right" vertical="top"/>
    </xf>
    <xf numFmtId="166" fontId="19" fillId="0" borderId="0" xfId="0" applyNumberFormat="1" applyFont="1" applyAlignment="1">
      <alignment horizontal="justify" vertical="top"/>
    </xf>
    <xf numFmtId="14" fontId="19" fillId="0" borderId="0" xfId="0" applyNumberFormat="1" applyFont="1" applyAlignment="1">
      <alignment horizontal="justify" vertical="top"/>
    </xf>
    <xf numFmtId="49" fontId="19" fillId="4" borderId="0" xfId="0" applyNumberFormat="1" applyFont="1" applyFill="1" applyAlignment="1">
      <alignment horizontal="left" vertical="top"/>
    </xf>
    <xf numFmtId="167" fontId="19" fillId="4" borderId="0" xfId="0" applyNumberFormat="1" applyFont="1" applyFill="1" applyAlignment="1">
      <alignment horizontal="right" vertical="top"/>
    </xf>
    <xf numFmtId="0" fontId="16" fillId="0" borderId="0" xfId="0" applyFont="1" applyAlignment="1">
      <alignment horizontal="justify" vertical="top"/>
    </xf>
    <xf numFmtId="0" fontId="19" fillId="0" borderId="0" xfId="0" applyFont="1" applyAlignment="1">
      <alignment horizontal="justify" vertical="top"/>
    </xf>
    <xf numFmtId="0" fontId="19" fillId="0" borderId="0" xfId="0" applyFont="1" applyAlignment="1">
      <alignment horizontal="justify" vertical="top" wrapText="1"/>
    </xf>
    <xf numFmtId="0" fontId="16" fillId="0" borderId="4" xfId="0" applyFont="1" applyBorder="1" applyAlignment="1">
      <alignment horizontal="justify" vertical="top"/>
    </xf>
    <xf numFmtId="0" fontId="18" fillId="0" borderId="0" xfId="0" applyFont="1" applyAlignment="1">
      <alignment vertical="top"/>
    </xf>
    <xf numFmtId="165" fontId="19" fillId="0" borderId="4" xfId="0" applyNumberFormat="1" applyFont="1" applyBorder="1" applyAlignment="1">
      <alignment vertical="top"/>
    </xf>
    <xf numFmtId="4" fontId="11" fillId="0" borderId="0" xfId="0" applyNumberFormat="1" applyFont="1" applyAlignment="1">
      <alignment horizontal="right" vertical="top"/>
    </xf>
    <xf numFmtId="0" fontId="20" fillId="0" borderId="0" xfId="0" applyFont="1" applyAlignment="1">
      <alignment horizontal="left" vertical="top"/>
    </xf>
    <xf numFmtId="0" fontId="20" fillId="0" borderId="0" xfId="0" applyFont="1" applyAlignment="1">
      <alignment horizontal="justify" vertical="top"/>
    </xf>
    <xf numFmtId="0" fontId="20" fillId="0" borderId="0" xfId="0" applyFont="1" applyAlignment="1">
      <alignment horizontal="center" vertical="top" wrapText="1"/>
    </xf>
    <xf numFmtId="4" fontId="20" fillId="0" borderId="0" xfId="0" applyNumberFormat="1" applyFont="1" applyAlignment="1">
      <alignment horizontal="right" vertical="top"/>
    </xf>
    <xf numFmtId="4" fontId="21" fillId="0" borderId="0" xfId="0" applyNumberFormat="1" applyFont="1" applyAlignment="1">
      <alignment horizontal="right" vertical="top"/>
    </xf>
    <xf numFmtId="167" fontId="20" fillId="0" borderId="0" xfId="0" applyNumberFormat="1" applyFont="1" applyAlignment="1">
      <alignment horizontal="right" vertical="top"/>
    </xf>
    <xf numFmtId="4" fontId="20" fillId="0" borderId="0" xfId="0" applyNumberFormat="1" applyFont="1" applyAlignment="1">
      <alignment horizontal="left" vertical="top"/>
    </xf>
    <xf numFmtId="0" fontId="20" fillId="0" borderId="0" xfId="0" applyFont="1" applyAlignment="1">
      <alignment horizontal="left" vertical="top" wrapText="1"/>
    </xf>
    <xf numFmtId="0" fontId="21" fillId="0" borderId="0" xfId="0" applyFont="1" applyAlignment="1">
      <alignment horizontal="center" vertical="top"/>
    </xf>
    <xf numFmtId="165" fontId="21" fillId="0" borderId="0" xfId="0" applyNumberFormat="1" applyFont="1" applyAlignment="1">
      <alignment horizontal="right" vertical="top"/>
    </xf>
    <xf numFmtId="0" fontId="21" fillId="0" borderId="0" xfId="0" applyFont="1" applyAlignment="1">
      <alignment horizontal="left" vertical="top"/>
    </xf>
    <xf numFmtId="0" fontId="21" fillId="0" borderId="0" xfId="0" applyFont="1" applyAlignment="1">
      <alignment horizontal="justify" vertical="top"/>
    </xf>
    <xf numFmtId="49" fontId="20" fillId="0" borderId="2" xfId="0" applyNumberFormat="1" applyFont="1" applyBorder="1" applyAlignment="1">
      <alignment horizontal="left" vertical="top"/>
    </xf>
    <xf numFmtId="0" fontId="20" fillId="0" borderId="1" xfId="0" applyFont="1" applyBorder="1" applyAlignment="1">
      <alignment horizontal="justify" vertical="top"/>
    </xf>
    <xf numFmtId="0" fontId="20" fillId="0" borderId="1" xfId="0" applyFont="1" applyBorder="1" applyAlignment="1">
      <alignment horizontal="center" vertical="top"/>
    </xf>
    <xf numFmtId="4" fontId="20" fillId="0" borderId="1" xfId="0" applyNumberFormat="1" applyFont="1" applyBorder="1" applyAlignment="1">
      <alignment horizontal="right" vertical="top"/>
    </xf>
    <xf numFmtId="165" fontId="21" fillId="0" borderId="1" xfId="0" applyNumberFormat="1" applyFont="1" applyBorder="1" applyAlignment="1">
      <alignment horizontal="right" vertical="top"/>
    </xf>
    <xf numFmtId="165" fontId="20" fillId="0" borderId="3" xfId="0" applyNumberFormat="1" applyFont="1" applyBorder="1" applyAlignment="1">
      <alignment horizontal="right" vertical="top"/>
    </xf>
    <xf numFmtId="0" fontId="21" fillId="0" borderId="0" xfId="0" applyFont="1" applyAlignment="1">
      <alignment vertical="top"/>
    </xf>
    <xf numFmtId="0" fontId="20" fillId="0" borderId="1" xfId="0" applyFont="1" applyBorder="1" applyAlignment="1">
      <alignment horizontal="left" vertical="top"/>
    </xf>
    <xf numFmtId="49" fontId="21" fillId="0" borderId="2" xfId="0" applyNumberFormat="1" applyFont="1" applyBorder="1" applyAlignment="1">
      <alignment horizontal="left" vertical="top"/>
    </xf>
    <xf numFmtId="4" fontId="21" fillId="0" borderId="1" xfId="0" applyNumberFormat="1" applyFont="1" applyBorder="1" applyAlignment="1">
      <alignment horizontal="right" vertical="top"/>
    </xf>
    <xf numFmtId="0" fontId="20" fillId="0" borderId="2" xfId="0" applyFont="1" applyBorder="1" applyAlignment="1">
      <alignment horizontal="left" vertical="top"/>
    </xf>
    <xf numFmtId="0" fontId="21" fillId="0" borderId="1" xfId="0" applyFont="1" applyBorder="1" applyAlignment="1">
      <alignment horizontal="justify" vertical="top"/>
    </xf>
    <xf numFmtId="0" fontId="21" fillId="0" borderId="1" xfId="0" applyFont="1" applyBorder="1" applyAlignment="1">
      <alignment horizontal="center" vertical="top"/>
    </xf>
    <xf numFmtId="165" fontId="21" fillId="0" borderId="3" xfId="0" applyNumberFormat="1" applyFont="1" applyBorder="1" applyAlignment="1">
      <alignment horizontal="right" vertical="top"/>
    </xf>
    <xf numFmtId="0" fontId="23" fillId="0" borderId="0" xfId="0" applyFont="1" applyAlignment="1">
      <alignment horizontal="justify" vertical="top" wrapText="1"/>
    </xf>
    <xf numFmtId="0" fontId="23" fillId="0" borderId="0" xfId="0" applyFont="1" applyAlignment="1">
      <alignment horizontal="center" vertical="top" wrapText="1"/>
    </xf>
    <xf numFmtId="0" fontId="20" fillId="0" borderId="0" xfId="0" applyFont="1" applyAlignment="1">
      <alignment horizontal="justify" vertical="top" wrapText="1"/>
    </xf>
    <xf numFmtId="0" fontId="20" fillId="0" borderId="0" xfId="0" applyFont="1" applyAlignment="1">
      <alignment horizontal="center" vertical="top"/>
    </xf>
    <xf numFmtId="0" fontId="24" fillId="0" borderId="0" xfId="0" applyFont="1" applyAlignment="1">
      <alignment horizontal="justify" vertical="top" wrapText="1"/>
    </xf>
    <xf numFmtId="0" fontId="24" fillId="0" borderId="0" xfId="0" applyFont="1" applyAlignment="1">
      <alignment horizontal="center" vertical="top"/>
    </xf>
    <xf numFmtId="165" fontId="20" fillId="0" borderId="0" xfId="0" applyNumberFormat="1" applyFont="1" applyAlignment="1">
      <alignment horizontal="right" vertical="top"/>
    </xf>
    <xf numFmtId="0" fontId="21" fillId="0" borderId="0" xfId="0" applyFont="1" applyAlignment="1">
      <alignment horizontal="center" vertical="top" wrapText="1"/>
    </xf>
    <xf numFmtId="0" fontId="24" fillId="0" borderId="0" xfId="0" applyFont="1" applyAlignment="1">
      <alignment vertical="top"/>
    </xf>
    <xf numFmtId="0" fontId="21" fillId="0" borderId="0" xfId="0" applyFont="1" applyAlignment="1">
      <alignment horizontal="justify" vertical="top" wrapText="1"/>
    </xf>
    <xf numFmtId="0" fontId="21" fillId="0" borderId="0" xfId="0" applyFont="1"/>
    <xf numFmtId="9" fontId="21" fillId="0" borderId="0" xfId="0" applyNumberFormat="1" applyFont="1" applyAlignment="1">
      <alignment horizontal="right" vertical="top"/>
    </xf>
    <xf numFmtId="4" fontId="21" fillId="0" borderId="0" xfId="0" applyNumberFormat="1" applyFont="1" applyAlignment="1">
      <alignment vertical="top"/>
    </xf>
    <xf numFmtId="0" fontId="20" fillId="0" borderId="0" xfId="0" applyFont="1" applyAlignment="1">
      <alignment horizontal="right" vertical="top"/>
    </xf>
    <xf numFmtId="168" fontId="20" fillId="0" borderId="0" xfId="0" applyNumberFormat="1" applyFont="1" applyAlignment="1">
      <alignment horizontal="justify" vertical="top"/>
    </xf>
    <xf numFmtId="168" fontId="21" fillId="0" borderId="0" xfId="0" applyNumberFormat="1" applyFont="1" applyAlignment="1">
      <alignment horizontal="justify" vertical="top"/>
    </xf>
    <xf numFmtId="168" fontId="21" fillId="0" borderId="0" xfId="0" applyNumberFormat="1" applyFont="1" applyAlignment="1">
      <alignment horizontal="justify" vertical="top" wrapText="1"/>
    </xf>
    <xf numFmtId="0" fontId="21" fillId="3" borderId="0" xfId="0" applyFont="1" applyFill="1" applyAlignment="1">
      <alignment vertical="top"/>
    </xf>
    <xf numFmtId="0" fontId="26" fillId="0" borderId="0" xfId="0" applyFont="1" applyAlignment="1">
      <alignment horizontal="center" vertical="top"/>
    </xf>
    <xf numFmtId="168" fontId="26" fillId="0" borderId="0" xfId="0" applyNumberFormat="1" applyFont="1" applyAlignment="1">
      <alignment horizontal="justify" vertical="top" wrapText="1"/>
    </xf>
    <xf numFmtId="168" fontId="22" fillId="0" borderId="0" xfId="0" applyNumberFormat="1" applyFont="1" applyAlignment="1">
      <alignment horizontal="justify" vertical="top" wrapText="1"/>
    </xf>
    <xf numFmtId="168" fontId="20" fillId="0" borderId="0" xfId="0" applyNumberFormat="1" applyFont="1" applyAlignment="1">
      <alignment horizontal="justify" vertical="top" wrapText="1"/>
    </xf>
    <xf numFmtId="0" fontId="20" fillId="0" borderId="0" xfId="0" applyFont="1" applyAlignment="1">
      <alignment vertical="top"/>
    </xf>
    <xf numFmtId="169" fontId="21" fillId="0" borderId="0" xfId="0" applyNumberFormat="1" applyFont="1" applyAlignment="1">
      <alignment horizontal="right" vertical="top"/>
    </xf>
    <xf numFmtId="169" fontId="20" fillId="0" borderId="0" xfId="0" applyNumberFormat="1" applyFont="1" applyAlignment="1">
      <alignment horizontal="right" vertical="top"/>
    </xf>
    <xf numFmtId="169" fontId="21" fillId="0" borderId="1" xfId="0" applyNumberFormat="1" applyFont="1" applyBorder="1" applyAlignment="1">
      <alignment horizontal="right" vertical="top"/>
    </xf>
    <xf numFmtId="169" fontId="20" fillId="0" borderId="3" xfId="0" applyNumberFormat="1" applyFont="1" applyBorder="1" applyAlignment="1">
      <alignment horizontal="right" vertical="top"/>
    </xf>
    <xf numFmtId="169" fontId="21" fillId="0" borderId="3" xfId="0" applyNumberFormat="1" applyFont="1" applyBorder="1" applyAlignment="1">
      <alignment horizontal="right" vertical="top"/>
    </xf>
    <xf numFmtId="0" fontId="21" fillId="0" borderId="0" xfId="0" applyFont="1" applyAlignment="1">
      <alignment horizontal="center"/>
    </xf>
    <xf numFmtId="4" fontId="21" fillId="0" borderId="0" xfId="0" applyNumberFormat="1" applyFont="1" applyAlignment="1">
      <alignment horizontal="right"/>
    </xf>
    <xf numFmtId="165" fontId="21" fillId="0" borderId="0" xfId="0" applyNumberFormat="1" applyFont="1" applyAlignment="1">
      <alignment horizontal="right"/>
    </xf>
    <xf numFmtId="4" fontId="9" fillId="0" borderId="3" xfId="0" applyNumberFormat="1" applyFont="1" applyBorder="1" applyAlignment="1">
      <alignment horizontal="right" vertical="top"/>
    </xf>
    <xf numFmtId="0" fontId="10" fillId="0" borderId="0" xfId="0" applyFont="1" applyAlignment="1">
      <alignment horizontal="left" vertical="top" wrapText="1"/>
    </xf>
    <xf numFmtId="4" fontId="10" fillId="0" borderId="0" xfId="0" applyNumberFormat="1" applyFont="1"/>
    <xf numFmtId="0" fontId="10" fillId="0" borderId="0" xfId="0" applyFont="1" applyAlignment="1">
      <alignment vertical="top" wrapText="1"/>
    </xf>
    <xf numFmtId="165" fontId="28" fillId="0" borderId="0" xfId="0" applyNumberFormat="1" applyFont="1"/>
    <xf numFmtId="0" fontId="28" fillId="0" borderId="0" xfId="0" applyFont="1"/>
    <xf numFmtId="0" fontId="27" fillId="0" borderId="0" xfId="0" applyFont="1"/>
    <xf numFmtId="0" fontId="15" fillId="0" borderId="0" xfId="0" applyFont="1" applyAlignment="1">
      <alignment horizontal="justify" vertical="top" wrapText="1"/>
    </xf>
    <xf numFmtId="0" fontId="29" fillId="0" borderId="0" xfId="0" applyFont="1" applyAlignment="1">
      <alignment horizontal="justify" vertical="top" wrapText="1"/>
    </xf>
    <xf numFmtId="168" fontId="15" fillId="0" borderId="0" xfId="0" applyNumberFormat="1" applyFont="1" applyAlignment="1">
      <alignment horizontal="justify" vertical="top"/>
    </xf>
    <xf numFmtId="0" fontId="20" fillId="6" borderId="0" xfId="0" applyFont="1" applyFill="1" applyAlignment="1">
      <alignment horizontal="justify" vertical="top" wrapText="1"/>
    </xf>
    <xf numFmtId="49" fontId="19" fillId="8" borderId="0" xfId="0" applyNumberFormat="1" applyFont="1" applyFill="1" applyAlignment="1">
      <alignment horizontal="left" vertical="top"/>
    </xf>
    <xf numFmtId="0" fontId="16" fillId="8" borderId="0" xfId="0" applyFont="1" applyFill="1" applyAlignment="1">
      <alignment horizontal="justify" vertical="top"/>
    </xf>
    <xf numFmtId="167" fontId="19" fillId="8" borderId="0" xfId="0" applyNumberFormat="1" applyFont="1" applyFill="1" applyAlignment="1">
      <alignment horizontal="right" vertical="top"/>
    </xf>
    <xf numFmtId="0" fontId="9" fillId="6" borderId="0" xfId="0" applyFont="1" applyFill="1" applyAlignment="1">
      <alignment horizontal="justify" vertical="top" wrapText="1"/>
    </xf>
    <xf numFmtId="0" fontId="9" fillId="5" borderId="0" xfId="0" applyFont="1" applyFill="1" applyAlignment="1">
      <alignment horizontal="justify" vertical="top" wrapText="1"/>
    </xf>
    <xf numFmtId="0" fontId="13" fillId="0" borderId="0" xfId="0" applyFont="1" applyAlignment="1">
      <alignment horizontal="justify" vertical="top"/>
    </xf>
    <xf numFmtId="0" fontId="13" fillId="0" borderId="0" xfId="0" applyFont="1" applyAlignment="1">
      <alignment horizontal="center" vertical="top" wrapText="1"/>
    </xf>
    <xf numFmtId="4" fontId="13" fillId="0" borderId="0" xfId="0" applyNumberFormat="1" applyFont="1" applyAlignment="1">
      <alignment horizontal="right" vertical="top"/>
    </xf>
    <xf numFmtId="4" fontId="14" fillId="0" borderId="0" xfId="0" applyNumberFormat="1" applyFont="1" applyAlignment="1">
      <alignment horizontal="right" vertical="top"/>
    </xf>
    <xf numFmtId="167" fontId="13" fillId="0" borderId="0" xfId="0" applyNumberFormat="1" applyFont="1" applyAlignment="1">
      <alignment horizontal="right" vertical="top"/>
    </xf>
    <xf numFmtId="4" fontId="13" fillId="0" borderId="0" xfId="0" applyNumberFormat="1" applyFont="1" applyAlignment="1">
      <alignment horizontal="left" vertical="top"/>
    </xf>
    <xf numFmtId="0" fontId="13" fillId="0" borderId="0" xfId="0" applyFont="1" applyAlignment="1">
      <alignment horizontal="left" vertical="top" wrapText="1"/>
    </xf>
    <xf numFmtId="0" fontId="13" fillId="5" borderId="0" xfId="0" applyFont="1" applyFill="1" applyAlignment="1">
      <alignment horizontal="left" vertical="top" wrapText="1"/>
    </xf>
    <xf numFmtId="0" fontId="14" fillId="0" borderId="0" xfId="0" applyFont="1" applyAlignment="1">
      <alignment horizontal="center" vertical="top"/>
    </xf>
    <xf numFmtId="165" fontId="14" fillId="0" borderId="0" xfId="0" applyNumberFormat="1" applyFont="1" applyAlignment="1">
      <alignment horizontal="right" vertical="top"/>
    </xf>
    <xf numFmtId="0" fontId="13" fillId="0" borderId="1" xfId="0" applyFont="1" applyBorder="1" applyAlignment="1">
      <alignment horizontal="justify" vertical="top"/>
    </xf>
    <xf numFmtId="0" fontId="13" fillId="0" borderId="1" xfId="0" applyFont="1" applyBorder="1" applyAlignment="1">
      <alignment horizontal="center" vertical="top"/>
    </xf>
    <xf numFmtId="4" fontId="13" fillId="0" borderId="1" xfId="0" applyNumberFormat="1" applyFont="1" applyBorder="1" applyAlignment="1">
      <alignment horizontal="right" vertical="top"/>
    </xf>
    <xf numFmtId="0" fontId="14" fillId="0" borderId="0" xfId="0" applyFont="1" applyAlignment="1">
      <alignment vertical="top"/>
    </xf>
    <xf numFmtId="4" fontId="14" fillId="0" borderId="1" xfId="0" applyNumberFormat="1" applyFont="1" applyBorder="1" applyAlignment="1">
      <alignment horizontal="right" vertical="top"/>
    </xf>
    <xf numFmtId="0" fontId="13" fillId="0" borderId="0" xfId="0" applyFont="1" applyAlignment="1">
      <alignment horizontal="justify" vertical="top" wrapText="1"/>
    </xf>
    <xf numFmtId="0" fontId="13" fillId="0" borderId="0" xfId="0" applyFont="1" applyAlignment="1">
      <alignment horizontal="center" vertical="top"/>
    </xf>
    <xf numFmtId="0" fontId="14" fillId="0" borderId="0" xfId="0" applyFont="1" applyAlignment="1">
      <alignment vertical="top" wrapText="1"/>
    </xf>
    <xf numFmtId="0" fontId="14" fillId="0" borderId="0" xfId="0" applyFont="1" applyAlignment="1">
      <alignment horizontal="justify" vertical="top" wrapText="1"/>
    </xf>
    <xf numFmtId="4" fontId="13" fillId="0" borderId="3" xfId="0" applyNumberFormat="1" applyFont="1" applyBorder="1" applyAlignment="1">
      <alignment horizontal="right" vertical="top"/>
    </xf>
    <xf numFmtId="0" fontId="9" fillId="5" borderId="0" xfId="0" applyFont="1" applyFill="1" applyAlignment="1">
      <alignment horizontal="left" vertical="top" wrapText="1"/>
    </xf>
    <xf numFmtId="0" fontId="16" fillId="4" borderId="0" xfId="0" applyFont="1" applyFill="1" applyAlignment="1">
      <alignment horizontal="left" vertical="top"/>
    </xf>
    <xf numFmtId="0" fontId="17" fillId="0" borderId="0" xfId="0" applyFont="1" applyAlignment="1">
      <alignment horizontal="justify" vertical="top"/>
    </xf>
    <xf numFmtId="4" fontId="19" fillId="0" borderId="0" xfId="0" applyNumberFormat="1" applyFont="1" applyAlignment="1">
      <alignment horizontal="left" vertical="top"/>
    </xf>
    <xf numFmtId="0" fontId="15" fillId="0" borderId="0" xfId="0" applyFont="1" applyAlignment="1">
      <alignment horizontal="left" vertical="top" wrapText="1"/>
    </xf>
    <xf numFmtId="0" fontId="16" fillId="4" borderId="0" xfId="0" applyFont="1" applyFill="1" applyAlignment="1">
      <alignment horizontal="justify" vertical="top"/>
    </xf>
    <xf numFmtId="4" fontId="19" fillId="4" borderId="0" xfId="0" applyNumberFormat="1" applyFont="1" applyFill="1" applyAlignment="1">
      <alignment horizontal="left" vertical="top"/>
    </xf>
    <xf numFmtId="0" fontId="19" fillId="0" borderId="0" xfId="0" applyFont="1" applyAlignment="1">
      <alignment horizontal="left" vertical="top"/>
    </xf>
    <xf numFmtId="0" fontId="16" fillId="0" borderId="1" xfId="0" applyFont="1" applyBorder="1" applyAlignment="1">
      <alignment horizontal="justify" vertical="top"/>
    </xf>
    <xf numFmtId="165" fontId="19" fillId="0" borderId="1" xfId="0" applyNumberFormat="1" applyFont="1" applyBorder="1" applyAlignment="1">
      <alignment vertical="top"/>
    </xf>
    <xf numFmtId="0" fontId="15" fillId="0" borderId="0" xfId="0" applyFont="1" applyAlignment="1">
      <alignment vertical="top"/>
    </xf>
    <xf numFmtId="0" fontId="16" fillId="9" borderId="4" xfId="0" applyFont="1" applyFill="1" applyBorder="1" applyAlignment="1">
      <alignment horizontal="justify" vertical="top"/>
    </xf>
    <xf numFmtId="165" fontId="19" fillId="9" borderId="4" xfId="0" applyNumberFormat="1" applyFont="1" applyFill="1" applyBorder="1" applyAlignment="1">
      <alignment vertical="top"/>
    </xf>
    <xf numFmtId="0" fontId="19" fillId="9" borderId="0" xfId="0" applyFont="1" applyFill="1" applyAlignment="1">
      <alignment horizontal="left" vertical="top"/>
    </xf>
    <xf numFmtId="165" fontId="19" fillId="0" borderId="0" xfId="0" applyNumberFormat="1" applyFont="1" applyAlignment="1">
      <alignment vertical="top"/>
    </xf>
    <xf numFmtId="0" fontId="32" fillId="0" borderId="0" xfId="0" applyFont="1" applyAlignment="1">
      <alignment horizontal="justify" vertical="top" wrapText="1"/>
    </xf>
    <xf numFmtId="0" fontId="19" fillId="0" borderId="1" xfId="0" applyFont="1" applyBorder="1" applyAlignment="1">
      <alignment horizontal="justify" vertical="top"/>
    </xf>
    <xf numFmtId="0" fontId="15" fillId="0" borderId="7" xfId="0" applyFont="1" applyBorder="1" applyAlignment="1">
      <alignment horizontal="justify" vertical="top"/>
    </xf>
    <xf numFmtId="0" fontId="15" fillId="0" borderId="0" xfId="0" applyFont="1"/>
    <xf numFmtId="0" fontId="19" fillId="0" borderId="9" xfId="0" applyFont="1" applyBorder="1" applyAlignment="1">
      <alignment horizontal="justify" vertical="top"/>
    </xf>
    <xf numFmtId="165" fontId="32" fillId="0" borderId="7" xfId="0" applyNumberFormat="1" applyFont="1" applyBorder="1" applyAlignment="1">
      <alignment vertical="top"/>
    </xf>
    <xf numFmtId="0" fontId="19" fillId="0" borderId="9" xfId="0" applyFont="1" applyBorder="1" applyAlignment="1">
      <alignment horizontal="left" vertical="top" wrapText="1"/>
    </xf>
    <xf numFmtId="0" fontId="19" fillId="0" borderId="0" xfId="0" applyFont="1" applyAlignment="1">
      <alignment horizontal="right" vertical="top"/>
    </xf>
    <xf numFmtId="2" fontId="19" fillId="0" borderId="10" xfId="0" applyNumberFormat="1" applyFont="1" applyBorder="1" applyAlignment="1">
      <alignment horizontal="right" vertical="top"/>
    </xf>
    <xf numFmtId="165" fontId="32" fillId="0" borderId="10" xfId="0" applyNumberFormat="1" applyFont="1" applyBorder="1" applyAlignment="1">
      <alignment vertical="top"/>
    </xf>
    <xf numFmtId="165" fontId="32" fillId="0" borderId="0" xfId="0" applyNumberFormat="1" applyFont="1" applyAlignment="1">
      <alignment vertical="top"/>
    </xf>
    <xf numFmtId="2" fontId="19" fillId="0" borderId="9" xfId="0" applyNumberFormat="1" applyFont="1" applyBorder="1" applyAlignment="1">
      <alignment horizontal="right" vertical="top"/>
    </xf>
    <xf numFmtId="0" fontId="16" fillId="0" borderId="11" xfId="0" applyFont="1" applyBorder="1" applyAlignment="1">
      <alignment horizontal="justify" vertical="top"/>
    </xf>
    <xf numFmtId="165" fontId="19" fillId="0" borderId="11" xfId="0" applyNumberFormat="1" applyFont="1" applyBorder="1" applyAlignment="1">
      <alignment vertical="top"/>
    </xf>
    <xf numFmtId="0" fontId="10" fillId="0" borderId="11" xfId="0" applyFont="1" applyBorder="1" applyAlignment="1">
      <alignment vertical="top"/>
    </xf>
    <xf numFmtId="0" fontId="16" fillId="0" borderId="5" xfId="0" applyFont="1" applyBorder="1" applyAlignment="1">
      <alignment horizontal="justify" vertical="top"/>
    </xf>
    <xf numFmtId="0" fontId="10" fillId="0" borderId="5" xfId="0" applyFont="1" applyBorder="1" applyAlignment="1">
      <alignment vertical="top"/>
    </xf>
    <xf numFmtId="165" fontId="19" fillId="0" borderId="5" xfId="0" applyNumberFormat="1" applyFont="1" applyBorder="1" applyAlignment="1">
      <alignment vertical="top"/>
    </xf>
    <xf numFmtId="0" fontId="35" fillId="0" borderId="0" xfId="12" applyFont="1"/>
    <xf numFmtId="4" fontId="34" fillId="0" borderId="0" xfId="12" applyNumberFormat="1" applyFont="1" applyAlignment="1">
      <alignment horizontal="right" vertical="top"/>
    </xf>
    <xf numFmtId="4" fontId="44" fillId="0" borderId="0" xfId="12" applyNumberFormat="1" applyFont="1" applyAlignment="1">
      <alignment horizontal="right" vertical="top"/>
    </xf>
    <xf numFmtId="49" fontId="34" fillId="0" borderId="0" xfId="12" applyNumberFormat="1" applyFont="1" applyAlignment="1">
      <alignment horizontal="right" vertical="top" wrapText="1"/>
    </xf>
    <xf numFmtId="0" fontId="35" fillId="0" borderId="0" xfId="12" applyFont="1" applyAlignment="1">
      <alignment wrapText="1"/>
    </xf>
    <xf numFmtId="0" fontId="34" fillId="0" borderId="0" xfId="12" applyFont="1"/>
    <xf numFmtId="4" fontId="35" fillId="0" borderId="0" xfId="12" applyNumberFormat="1" applyFont="1"/>
    <xf numFmtId="0" fontId="35" fillId="0" borderId="0" xfId="12" applyFont="1" applyAlignment="1">
      <alignment horizontal="right"/>
    </xf>
    <xf numFmtId="172" fontId="104" fillId="0" borderId="0" xfId="12" applyNumberFormat="1" applyFont="1" applyAlignment="1">
      <alignment wrapText="1"/>
    </xf>
    <xf numFmtId="0" fontId="90" fillId="0" borderId="0" xfId="12" applyFont="1" applyAlignment="1">
      <alignment wrapText="1"/>
    </xf>
    <xf numFmtId="2" fontId="90" fillId="0" borderId="0" xfId="13" applyNumberFormat="1" applyFont="1" applyFill="1" applyBorder="1" applyAlignment="1">
      <alignment wrapText="1"/>
    </xf>
    <xf numFmtId="1" fontId="34" fillId="0" borderId="0" xfId="12" applyNumberFormat="1" applyFont="1" applyAlignment="1">
      <alignment horizontal="right" vertical="top" wrapText="1" indent="1"/>
    </xf>
    <xf numFmtId="2" fontId="34" fillId="0" borderId="0" xfId="12" applyNumberFormat="1" applyFont="1" applyAlignment="1">
      <alignment horizontal="right" vertical="top" wrapText="1" indent="1"/>
    </xf>
    <xf numFmtId="0" fontId="36" fillId="0" borderId="0" xfId="12" applyFont="1" applyAlignment="1">
      <alignment vertical="top"/>
    </xf>
    <xf numFmtId="169" fontId="35" fillId="0" borderId="0" xfId="12" applyNumberFormat="1" applyFont="1"/>
    <xf numFmtId="0" fontId="35" fillId="0" borderId="0" xfId="12" applyFont="1" applyAlignment="1">
      <alignment vertical="top"/>
    </xf>
    <xf numFmtId="0" fontId="34" fillId="0" borderId="0" xfId="12" applyFont="1" applyAlignment="1">
      <alignment horizontal="center" vertical="top" wrapText="1"/>
    </xf>
    <xf numFmtId="4" fontId="50" fillId="0" borderId="0" xfId="12" applyNumberFormat="1" applyFont="1" applyAlignment="1">
      <alignment horizontal="center"/>
    </xf>
    <xf numFmtId="4" fontId="50" fillId="0" borderId="0" xfId="12" applyNumberFormat="1" applyFont="1" applyAlignment="1">
      <alignment horizontal="right"/>
    </xf>
    <xf numFmtId="169" fontId="50" fillId="0" borderId="0" xfId="12" applyNumberFormat="1" applyFont="1" applyAlignment="1">
      <alignment horizontal="right"/>
    </xf>
    <xf numFmtId="4" fontId="50" fillId="0" borderId="0" xfId="12" applyNumberFormat="1" applyFont="1" applyAlignment="1">
      <alignment horizontal="right" vertical="top"/>
    </xf>
    <xf numFmtId="49" fontId="50" fillId="0" borderId="0" xfId="12" applyNumberFormat="1" applyFont="1" applyAlignment="1">
      <alignment horizontal="center" vertical="top" wrapText="1"/>
    </xf>
    <xf numFmtId="0" fontId="50" fillId="0" borderId="0" xfId="12" applyFont="1" applyAlignment="1">
      <alignment vertical="top" wrapText="1"/>
    </xf>
    <xf numFmtId="2" fontId="34" fillId="0" borderId="0" xfId="12" applyNumberFormat="1" applyFont="1" applyAlignment="1">
      <alignment horizontal="right" vertical="top" wrapText="1"/>
    </xf>
    <xf numFmtId="169" fontId="34" fillId="0" borderId="0" xfId="12" applyNumberFormat="1" applyFont="1" applyAlignment="1">
      <alignment horizontal="right" vertical="top"/>
    </xf>
    <xf numFmtId="0" fontId="34" fillId="0" borderId="0" xfId="12" applyFont="1" applyAlignment="1">
      <alignment vertical="top" wrapText="1"/>
    </xf>
    <xf numFmtId="49" fontId="50" fillId="0" borderId="0" xfId="12" applyNumberFormat="1" applyFont="1" applyAlignment="1">
      <alignment horizontal="left" vertical="top" wrapText="1"/>
    </xf>
    <xf numFmtId="49" fontId="34" fillId="0" borderId="0" xfId="12" applyNumberFormat="1" applyFont="1" applyAlignment="1">
      <alignment horizontal="center" vertical="top" wrapText="1"/>
    </xf>
    <xf numFmtId="0" fontId="35" fillId="0" borderId="16" xfId="12" applyFont="1" applyBorder="1" applyAlignment="1">
      <alignment horizontal="center" vertical="top"/>
    </xf>
    <xf numFmtId="49" fontId="34" fillId="0" borderId="16" xfId="12" applyNumberFormat="1" applyFont="1" applyBorder="1" applyAlignment="1">
      <alignment horizontal="right" vertical="top" wrapText="1"/>
    </xf>
    <xf numFmtId="3" fontId="34" fillId="0" borderId="16" xfId="12" applyNumberFormat="1" applyFont="1" applyBorder="1" applyAlignment="1">
      <alignment horizontal="right" vertical="top"/>
    </xf>
    <xf numFmtId="4" fontId="34" fillId="0" borderId="16" xfId="12" applyNumberFormat="1" applyFont="1" applyBorder="1" applyAlignment="1">
      <alignment horizontal="right" vertical="top"/>
    </xf>
    <xf numFmtId="0" fontId="35" fillId="0" borderId="0" xfId="12" applyFont="1" applyAlignment="1">
      <alignment horizontal="center" vertical="top"/>
    </xf>
    <xf numFmtId="3" fontId="34" fillId="0" borderId="0" xfId="12" applyNumberFormat="1" applyFont="1" applyAlignment="1">
      <alignment horizontal="right" vertical="top"/>
    </xf>
    <xf numFmtId="0" fontId="35" fillId="0" borderId="0" xfId="12" applyFont="1" applyAlignment="1">
      <alignment horizontal="center"/>
    </xf>
    <xf numFmtId="4" fontId="105" fillId="0" borderId="0" xfId="12" applyNumberFormat="1" applyFont="1" applyAlignment="1">
      <alignment horizontal="right" vertical="top"/>
    </xf>
    <xf numFmtId="49" fontId="34" fillId="0" borderId="0" xfId="12" applyNumberFormat="1" applyFont="1" applyAlignment="1">
      <alignment horizontal="left" vertical="top" wrapText="1"/>
    </xf>
    <xf numFmtId="0" fontId="34" fillId="0" borderId="16" xfId="12" applyFont="1" applyBorder="1" applyAlignment="1">
      <alignment horizontal="right" vertical="top" wrapText="1"/>
    </xf>
    <xf numFmtId="2" fontId="34" fillId="0" borderId="16" xfId="12" applyNumberFormat="1" applyFont="1" applyBorder="1" applyAlignment="1">
      <alignment horizontal="right" vertical="top" wrapText="1"/>
    </xf>
    <xf numFmtId="169" fontId="34" fillId="0" borderId="16" xfId="12" applyNumberFormat="1" applyFont="1" applyBorder="1" applyAlignment="1">
      <alignment horizontal="right" vertical="top"/>
    </xf>
    <xf numFmtId="0" fontId="34" fillId="0" borderId="0" xfId="12" applyFont="1" applyAlignment="1">
      <alignment horizontal="right" vertical="top" wrapText="1"/>
    </xf>
    <xf numFmtId="0" fontId="106" fillId="0" borderId="0" xfId="12" applyFont="1" applyAlignment="1">
      <alignment vertical="top" wrapText="1"/>
    </xf>
    <xf numFmtId="0" fontId="106" fillId="0" borderId="0" xfId="12" applyFont="1" applyAlignment="1">
      <alignment horizontal="right" vertical="top" wrapText="1"/>
    </xf>
    <xf numFmtId="171" fontId="34" fillId="0" borderId="0" xfId="12" applyNumberFormat="1" applyFont="1" applyAlignment="1">
      <alignment horizontal="right" vertical="top"/>
    </xf>
    <xf numFmtId="49" fontId="50" fillId="0" borderId="16" xfId="12" applyNumberFormat="1" applyFont="1" applyBorder="1" applyAlignment="1">
      <alignment horizontal="center" vertical="top" wrapText="1"/>
    </xf>
    <xf numFmtId="169" fontId="34" fillId="0" borderId="0" xfId="12" applyNumberFormat="1" applyFont="1"/>
    <xf numFmtId="49" fontId="46" fillId="0" borderId="0" xfId="12" applyNumberFormat="1" applyFont="1" applyAlignment="1">
      <alignment horizontal="right" vertical="top" wrapText="1"/>
    </xf>
    <xf numFmtId="49" fontId="43" fillId="0" borderId="0" xfId="12" applyNumberFormat="1" applyFont="1" applyAlignment="1">
      <alignment horizontal="center" vertical="top" wrapText="1"/>
    </xf>
    <xf numFmtId="2" fontId="34" fillId="0" borderId="0" xfId="12" applyNumberFormat="1" applyFont="1" applyAlignment="1">
      <alignment horizontal="left" vertical="top" wrapText="1"/>
    </xf>
    <xf numFmtId="49" fontId="50" fillId="0" borderId="0" xfId="12" applyNumberFormat="1" applyFont="1" applyAlignment="1">
      <alignment horizontal="right" vertical="top" wrapText="1"/>
    </xf>
    <xf numFmtId="169" fontId="50" fillId="0" borderId="0" xfId="12" applyNumberFormat="1" applyFont="1" applyAlignment="1">
      <alignment horizontal="right" vertical="top"/>
    </xf>
    <xf numFmtId="0" fontId="35" fillId="0" borderId="0" xfId="12" applyFont="1" applyAlignment="1">
      <alignment vertical="top" wrapText="1"/>
    </xf>
    <xf numFmtId="0" fontId="34" fillId="0" borderId="0" xfId="12" applyFont="1" applyAlignment="1">
      <alignment vertical="top"/>
    </xf>
    <xf numFmtId="4" fontId="35" fillId="0" borderId="0" xfId="12" applyNumberFormat="1" applyFont="1" applyAlignment="1">
      <alignment vertical="top"/>
    </xf>
    <xf numFmtId="0" fontId="35" fillId="0" borderId="0" xfId="12" applyFont="1" applyAlignment="1">
      <alignment horizontal="right" vertical="top"/>
    </xf>
    <xf numFmtId="49" fontId="107" fillId="0" borderId="0" xfId="12" applyNumberFormat="1" applyFont="1" applyAlignment="1">
      <alignment horizontal="center" vertical="top" wrapText="1"/>
    </xf>
    <xf numFmtId="4" fontId="101" fillId="0" borderId="0" xfId="12" applyNumberFormat="1" applyFont="1" applyAlignment="1">
      <alignment horizontal="right" vertical="top" wrapText="1"/>
    </xf>
    <xf numFmtId="172" fontId="104" fillId="0" borderId="0" xfId="12" applyNumberFormat="1" applyFont="1" applyAlignment="1">
      <alignment vertical="top" wrapText="1"/>
    </xf>
    <xf numFmtId="0" fontId="90" fillId="0" borderId="0" xfId="12" applyFont="1" applyAlignment="1">
      <alignment vertical="top" wrapText="1"/>
    </xf>
    <xf numFmtId="2" fontId="90" fillId="13" borderId="0" xfId="13" applyNumberFormat="1" applyFont="1" applyFill="1" applyAlignment="1">
      <alignment vertical="top" wrapText="1"/>
    </xf>
    <xf numFmtId="4" fontId="50" fillId="0" borderId="0" xfId="12" applyNumberFormat="1" applyFont="1" applyAlignment="1">
      <alignment horizontal="right" wrapText="1"/>
    </xf>
    <xf numFmtId="3" fontId="44" fillId="0" borderId="0" xfId="12" applyNumberFormat="1" applyFont="1" applyAlignment="1">
      <alignment horizontal="right" vertical="top"/>
    </xf>
    <xf numFmtId="1" fontId="34" fillId="0" borderId="0" xfId="12" applyNumberFormat="1" applyFont="1" applyAlignment="1">
      <alignment horizontal="right" vertical="top" wrapText="1"/>
    </xf>
    <xf numFmtId="2" fontId="44" fillId="0" borderId="0" xfId="12" applyNumberFormat="1" applyFont="1" applyAlignment="1">
      <alignment horizontal="right" vertical="top" wrapText="1"/>
    </xf>
    <xf numFmtId="169" fontId="44" fillId="0" borderId="0" xfId="12" applyNumberFormat="1" applyFont="1" applyAlignment="1">
      <alignment horizontal="right" vertical="top"/>
    </xf>
    <xf numFmtId="4" fontId="90" fillId="0" borderId="0" xfId="12" applyNumberFormat="1" applyFont="1" applyAlignment="1">
      <alignment horizontal="right" vertical="top" wrapText="1"/>
    </xf>
    <xf numFmtId="0" fontId="34" fillId="0" borderId="0" xfId="12" applyFont="1" applyAlignment="1">
      <alignment horizontal="center" vertical="center" wrapText="1"/>
    </xf>
    <xf numFmtId="169" fontId="34" fillId="0" borderId="0" xfId="12" applyNumberFormat="1" applyFont="1" applyAlignment="1">
      <alignment horizontal="right" vertical="center" wrapText="1"/>
    </xf>
    <xf numFmtId="169" fontId="46" fillId="0" borderId="0" xfId="12" applyNumberFormat="1" applyFont="1" applyAlignment="1">
      <alignment horizontal="right" vertical="top"/>
    </xf>
    <xf numFmtId="2" fontId="34" fillId="0" borderId="0" xfId="12" applyNumberFormat="1" applyFont="1" applyAlignment="1">
      <alignment horizontal="left" vertical="top" wrapText="1" indent="1"/>
    </xf>
    <xf numFmtId="169" fontId="46" fillId="0" borderId="0" xfId="12" applyNumberFormat="1" applyFont="1" applyAlignment="1">
      <alignment horizontal="left" vertical="top" wrapText="1" indent="1"/>
    </xf>
    <xf numFmtId="3" fontId="34" fillId="0" borderId="0" xfId="12" applyNumberFormat="1" applyFont="1" applyAlignment="1">
      <alignment horizontal="right" vertical="center"/>
    </xf>
    <xf numFmtId="169" fontId="46" fillId="0" borderId="0" xfId="12" applyNumberFormat="1" applyFont="1" applyAlignment="1">
      <alignment horizontal="right" vertical="center"/>
    </xf>
    <xf numFmtId="169" fontId="44" fillId="0" borderId="0" xfId="12" applyNumberFormat="1" applyFont="1" applyAlignment="1">
      <alignment horizontal="right" vertical="top" wrapText="1" indent="1"/>
    </xf>
    <xf numFmtId="0" fontId="105" fillId="0" borderId="0" xfId="12" applyFont="1"/>
    <xf numFmtId="0" fontId="44" fillId="0" borderId="0" xfId="12" applyFont="1"/>
    <xf numFmtId="169" fontId="46" fillId="0" borderId="0" xfId="12" applyNumberFormat="1" applyFont="1"/>
    <xf numFmtId="4" fontId="34" fillId="0" borderId="0" xfId="12" applyNumberFormat="1" applyFont="1" applyAlignment="1">
      <alignment horizontal="right"/>
    </xf>
    <xf numFmtId="2" fontId="50" fillId="0" borderId="0" xfId="12" applyNumberFormat="1" applyFont="1" applyAlignment="1">
      <alignment horizontal="left" vertical="top" wrapText="1"/>
    </xf>
    <xf numFmtId="2" fontId="50" fillId="0" borderId="0" xfId="12" applyNumberFormat="1" applyFont="1" applyAlignment="1">
      <alignment horizontal="right" vertical="top" wrapText="1"/>
    </xf>
    <xf numFmtId="169" fontId="50" fillId="0" borderId="0" xfId="12" applyNumberFormat="1" applyFont="1" applyAlignment="1">
      <alignment horizontal="right" vertical="top" wrapText="1"/>
    </xf>
    <xf numFmtId="0" fontId="36" fillId="0" borderId="0" xfId="12" applyFont="1" applyAlignment="1">
      <alignment wrapText="1"/>
    </xf>
    <xf numFmtId="169" fontId="36" fillId="0" borderId="0" xfId="12" applyNumberFormat="1" applyFont="1"/>
    <xf numFmtId="2" fontId="105" fillId="0" borderId="0" xfId="12" applyNumberFormat="1" applyFont="1" applyAlignment="1">
      <alignment horizontal="left" vertical="top" wrapText="1"/>
    </xf>
    <xf numFmtId="169" fontId="105" fillId="0" borderId="0" xfId="12" applyNumberFormat="1" applyFont="1" applyAlignment="1">
      <alignment horizontal="right" vertical="top"/>
    </xf>
    <xf numFmtId="0" fontId="36" fillId="0" borderId="0" xfId="12" applyFont="1" applyAlignment="1">
      <alignment horizontal="right" vertical="top"/>
    </xf>
    <xf numFmtId="0" fontId="36" fillId="0" borderId="0" xfId="12" applyFont="1"/>
    <xf numFmtId="0" fontId="113" fillId="0" borderId="0" xfId="14" applyFont="1"/>
    <xf numFmtId="0" fontId="108" fillId="0" borderId="0" xfId="14"/>
    <xf numFmtId="0" fontId="113" fillId="0" borderId="0" xfId="14" applyFont="1" applyAlignment="1">
      <alignment vertical="top" wrapText="1"/>
    </xf>
    <xf numFmtId="0" fontId="109" fillId="0" borderId="0" xfId="0" applyFont="1"/>
    <xf numFmtId="0" fontId="110" fillId="0" borderId="0" xfId="0" applyFont="1" applyAlignment="1">
      <alignment horizontal="left" vertical="center"/>
    </xf>
    <xf numFmtId="0" fontId="111" fillId="0" borderId="0" xfId="0" applyFont="1" applyAlignment="1">
      <alignment horizontal="left" vertical="center"/>
    </xf>
    <xf numFmtId="0" fontId="112" fillId="11" borderId="0" xfId="0" applyFont="1" applyFill="1"/>
    <xf numFmtId="0" fontId="113" fillId="11" borderId="0" xfId="0" applyFont="1" applyFill="1"/>
    <xf numFmtId="0" fontId="113" fillId="11" borderId="0" xfId="0" applyFont="1" applyFill="1" applyAlignment="1">
      <alignment horizontal="center" vertical="center"/>
    </xf>
    <xf numFmtId="0" fontId="113" fillId="0" borderId="0" xfId="0" applyFont="1"/>
    <xf numFmtId="0" fontId="113" fillId="0" borderId="0" xfId="0" applyFont="1" applyAlignment="1">
      <alignment horizontal="left" vertical="top"/>
    </xf>
    <xf numFmtId="173" fontId="113" fillId="0" borderId="0" xfId="0" applyNumberFormat="1" applyFont="1" applyAlignment="1">
      <alignment horizontal="center"/>
    </xf>
    <xf numFmtId="174" fontId="113" fillId="0" borderId="0" xfId="0" applyNumberFormat="1" applyFont="1"/>
    <xf numFmtId="0" fontId="114" fillId="0" borderId="0" xfId="0" applyFont="1"/>
    <xf numFmtId="0" fontId="115" fillId="0" borderId="0" xfId="0" applyFont="1"/>
    <xf numFmtId="174" fontId="114" fillId="0" borderId="0" xfId="0" applyNumberFormat="1" applyFont="1"/>
    <xf numFmtId="175" fontId="115" fillId="0" borderId="0" xfId="0" applyNumberFormat="1" applyFont="1"/>
    <xf numFmtId="174" fontId="112" fillId="11" borderId="0" xfId="0" applyNumberFormat="1" applyFont="1" applyFill="1"/>
    <xf numFmtId="0" fontId="115" fillId="0" borderId="11" xfId="0" applyFont="1" applyBorder="1"/>
    <xf numFmtId="175" fontId="115" fillId="0" borderId="11" xfId="0" applyNumberFormat="1" applyFont="1" applyBorder="1"/>
    <xf numFmtId="0" fontId="116" fillId="11" borderId="18" xfId="0" applyFont="1" applyFill="1" applyBorder="1"/>
    <xf numFmtId="0" fontId="117" fillId="11" borderId="5" xfId="0" applyFont="1" applyFill="1" applyBorder="1"/>
    <xf numFmtId="0" fontId="117" fillId="11" borderId="5" xfId="0" applyFont="1" applyFill="1" applyBorder="1" applyAlignment="1">
      <alignment wrapText="1"/>
    </xf>
    <xf numFmtId="0" fontId="117" fillId="0" borderId="0" xfId="0" applyFont="1"/>
    <xf numFmtId="0" fontId="113" fillId="0" borderId="0" xfId="0" applyFont="1" applyAlignment="1">
      <alignment horizontal="right" vertical="top"/>
    </xf>
    <xf numFmtId="176" fontId="112" fillId="0" borderId="0" xfId="0" applyNumberFormat="1" applyFont="1"/>
    <xf numFmtId="0" fontId="112" fillId="0" borderId="0" xfId="0" applyFont="1" applyAlignment="1">
      <alignment horizontal="right" vertical="top" wrapText="1"/>
    </xf>
    <xf numFmtId="0" fontId="112" fillId="0" borderId="0" xfId="0" applyFont="1" applyAlignment="1">
      <alignment vertical="top" wrapText="1"/>
    </xf>
    <xf numFmtId="0" fontId="112" fillId="0" borderId="0" xfId="0" applyFont="1"/>
    <xf numFmtId="0" fontId="113" fillId="0" borderId="0" xfId="0" applyFont="1" applyAlignment="1">
      <alignment wrapText="1"/>
    </xf>
    <xf numFmtId="0" fontId="112" fillId="0" borderId="0" xfId="0" applyFont="1" applyAlignment="1">
      <alignment horizontal="right"/>
    </xf>
    <xf numFmtId="173" fontId="112" fillId="0" borderId="0" xfId="0" applyNumberFormat="1" applyFont="1" applyAlignment="1">
      <alignment horizontal="center"/>
    </xf>
    <xf numFmtId="175" fontId="113" fillId="0" borderId="0" xfId="0" applyNumberFormat="1" applyFont="1"/>
    <xf numFmtId="0" fontId="119" fillId="0" borderId="0" xfId="0" applyFont="1"/>
    <xf numFmtId="0" fontId="120" fillId="0" borderId="0" xfId="0" applyFont="1"/>
    <xf numFmtId="0" fontId="121" fillId="0" borderId="0" xfId="0" applyFont="1"/>
    <xf numFmtId="0" fontId="122" fillId="0" borderId="0" xfId="0" applyFont="1" applyAlignment="1">
      <alignment horizontal="right"/>
    </xf>
    <xf numFmtId="175" fontId="122" fillId="0" borderId="0" xfId="0" applyNumberFormat="1" applyFont="1"/>
    <xf numFmtId="0" fontId="123" fillId="0" borderId="0" xfId="0" applyFont="1"/>
    <xf numFmtId="0" fontId="121" fillId="0" borderId="11" xfId="0" applyFont="1" applyBorder="1"/>
    <xf numFmtId="175" fontId="121" fillId="0" borderId="11" xfId="0" applyNumberFormat="1" applyFont="1" applyBorder="1"/>
    <xf numFmtId="0" fontId="121" fillId="0" borderId="0" xfId="0" applyFont="1" applyAlignment="1">
      <alignment wrapText="1"/>
    </xf>
    <xf numFmtId="175" fontId="121" fillId="0" borderId="0" xfId="0" applyNumberFormat="1" applyFont="1"/>
    <xf numFmtId="177" fontId="121" fillId="0" borderId="0" xfId="0" applyNumberFormat="1" applyFont="1" applyAlignment="1">
      <alignment wrapText="1"/>
    </xf>
    <xf numFmtId="173" fontId="121" fillId="0" borderId="0" xfId="0" applyNumberFormat="1" applyFont="1" applyAlignment="1">
      <alignment horizontal="center"/>
    </xf>
    <xf numFmtId="174" fontId="121" fillId="0" borderId="0" xfId="0" applyNumberFormat="1" applyFont="1"/>
    <xf numFmtId="44" fontId="122" fillId="0" borderId="0" xfId="0" applyNumberFormat="1" applyFont="1"/>
    <xf numFmtId="0" fontId="124" fillId="11" borderId="5" xfId="0" applyFont="1" applyFill="1" applyBorder="1"/>
    <xf numFmtId="0" fontId="124" fillId="11" borderId="5" xfId="0" applyFont="1" applyFill="1" applyBorder="1" applyAlignment="1">
      <alignment wrapText="1"/>
    </xf>
    <xf numFmtId="0" fontId="124" fillId="0" borderId="0" xfId="0" applyFont="1"/>
    <xf numFmtId="0" fontId="124" fillId="0" borderId="0" xfId="0" applyFont="1" applyAlignment="1">
      <alignment wrapText="1"/>
    </xf>
    <xf numFmtId="175" fontId="124" fillId="0" borderId="0" xfId="0" applyNumberFormat="1" applyFont="1"/>
    <xf numFmtId="0" fontId="125" fillId="0" borderId="0" xfId="0" applyFont="1" applyAlignment="1">
      <alignment vertical="center"/>
    </xf>
    <xf numFmtId="0" fontId="126" fillId="0" borderId="0" xfId="0" applyFont="1"/>
    <xf numFmtId="0" fontId="118" fillId="0" borderId="0" xfId="0" applyFont="1"/>
    <xf numFmtId="0" fontId="117" fillId="0" borderId="0" xfId="0" applyFont="1" applyAlignment="1">
      <alignment vertical="center"/>
    </xf>
    <xf numFmtId="0" fontId="113" fillId="0" borderId="0" xfId="0" applyFont="1" applyAlignment="1">
      <alignment horizontal="left" vertical="top" wrapText="1"/>
    </xf>
    <xf numFmtId="0" fontId="113" fillId="0" borderId="0" xfId="0" applyFont="1" applyAlignment="1">
      <alignment vertical="top" wrapText="1"/>
    </xf>
    <xf numFmtId="0" fontId="128" fillId="0" borderId="0" xfId="0" applyFont="1"/>
    <xf numFmtId="0" fontId="129" fillId="0" borderId="0" xfId="0" applyFont="1"/>
    <xf numFmtId="0" fontId="130" fillId="0" borderId="0" xfId="0" applyFont="1" applyAlignment="1">
      <alignment vertical="center"/>
    </xf>
    <xf numFmtId="0" fontId="134" fillId="11" borderId="18" xfId="0" applyFont="1" applyFill="1" applyBorder="1"/>
    <xf numFmtId="174" fontId="134" fillId="11" borderId="6" xfId="0" applyNumberFormat="1" applyFont="1" applyFill="1" applyBorder="1" applyAlignment="1">
      <alignment vertical="center"/>
    </xf>
    <xf numFmtId="0" fontId="135" fillId="0" borderId="0" xfId="14" applyFont="1"/>
    <xf numFmtId="0" fontId="135" fillId="0" borderId="0" xfId="14" applyFont="1" applyAlignment="1">
      <alignment wrapText="1"/>
    </xf>
    <xf numFmtId="0" fontId="128" fillId="0" borderId="0" xfId="14" applyFont="1"/>
    <xf numFmtId="174" fontId="128" fillId="0" borderId="0" xfId="14" applyNumberFormat="1" applyFont="1"/>
    <xf numFmtId="0" fontId="128" fillId="0" borderId="11" xfId="14" applyFont="1" applyBorder="1"/>
    <xf numFmtId="174" fontId="128" fillId="0" borderId="11" xfId="14" applyNumberFormat="1" applyFont="1" applyBorder="1"/>
    <xf numFmtId="0" fontId="128" fillId="0" borderId="19" xfId="14" applyFont="1" applyBorder="1"/>
    <xf numFmtId="0" fontId="128" fillId="0" borderId="20" xfId="14" applyFont="1" applyBorder="1"/>
    <xf numFmtId="174" fontId="128" fillId="0" borderId="21" xfId="14" applyNumberFormat="1" applyFont="1" applyBorder="1"/>
    <xf numFmtId="0" fontId="138" fillId="0" borderId="0" xfId="14" applyFont="1" applyAlignment="1">
      <alignment horizontal="right"/>
    </xf>
    <xf numFmtId="173" fontId="128" fillId="0" borderId="0" xfId="14" applyNumberFormat="1" applyFont="1"/>
    <xf numFmtId="176" fontId="128" fillId="0" borderId="0" xfId="14" applyNumberFormat="1" applyFont="1"/>
    <xf numFmtId="0" fontId="139" fillId="0" borderId="0" xfId="14" applyFont="1"/>
    <xf numFmtId="177" fontId="128" fillId="0" borderId="0" xfId="14" applyNumberFormat="1" applyFont="1"/>
    <xf numFmtId="0" fontId="129" fillId="0" borderId="0" xfId="14" applyFont="1"/>
    <xf numFmtId="178" fontId="128" fillId="0" borderId="0" xfId="14" applyNumberFormat="1" applyFont="1"/>
    <xf numFmtId="0" fontId="128" fillId="0" borderId="0" xfId="14" applyFont="1" applyAlignment="1">
      <alignment horizontal="left" vertical="top" wrapText="1"/>
    </xf>
    <xf numFmtId="0" fontId="128" fillId="0" borderId="0" xfId="14" applyFont="1" applyAlignment="1">
      <alignment wrapText="1"/>
    </xf>
    <xf numFmtId="179" fontId="128" fillId="0" borderId="0" xfId="14" applyNumberFormat="1" applyFont="1" applyAlignment="1">
      <alignment horizontal="left"/>
    </xf>
    <xf numFmtId="0" fontId="128" fillId="0" borderId="0" xfId="14" applyFont="1" applyAlignment="1">
      <alignment horizontal="left"/>
    </xf>
    <xf numFmtId="180" fontId="128" fillId="0" borderId="0" xfId="14" applyNumberFormat="1" applyFont="1" applyAlignment="1">
      <alignment horizontal="left"/>
    </xf>
    <xf numFmtId="0" fontId="140" fillId="0" borderId="0" xfId="14" applyFont="1"/>
    <xf numFmtId="0" fontId="128" fillId="0" borderId="0" xfId="14" applyFont="1" applyAlignment="1">
      <alignment vertical="center"/>
    </xf>
    <xf numFmtId="0" fontId="128" fillId="0" borderId="0" xfId="14" applyFont="1" applyAlignment="1">
      <alignment vertical="center" wrapText="1"/>
    </xf>
    <xf numFmtId="0" fontId="128" fillId="0" borderId="0" xfId="14" applyFont="1" applyAlignment="1">
      <alignment horizontal="right" vertical="center"/>
    </xf>
    <xf numFmtId="0" fontId="128" fillId="0" borderId="0" xfId="14" applyFont="1" applyAlignment="1">
      <alignment horizontal="center" vertical="center"/>
    </xf>
    <xf numFmtId="0" fontId="128" fillId="0" borderId="0" xfId="14" applyFont="1" applyAlignment="1">
      <alignment horizontal="center" vertical="center" wrapText="1"/>
    </xf>
    <xf numFmtId="2" fontId="141" fillId="0" borderId="0" xfId="14" applyNumberFormat="1" applyFont="1" applyAlignment="1">
      <alignment vertical="top"/>
    </xf>
    <xf numFmtId="0" fontId="141" fillId="0" borderId="0" xfId="14" applyFont="1" applyAlignment="1">
      <alignment vertical="top" wrapText="1"/>
    </xf>
    <xf numFmtId="0" fontId="141" fillId="0" borderId="0" xfId="14" applyFont="1"/>
    <xf numFmtId="174" fontId="141" fillId="0" borderId="0" xfId="14" applyNumberFormat="1" applyFont="1"/>
    <xf numFmtId="2" fontId="141" fillId="0" borderId="0" xfId="14" applyNumberFormat="1" applyFont="1" applyAlignment="1">
      <alignment horizontal="right" vertical="top"/>
    </xf>
    <xf numFmtId="0" fontId="141" fillId="0" borderId="0" xfId="14" applyFont="1" applyAlignment="1">
      <alignment horizontal="left" vertical="top" wrapText="1"/>
    </xf>
    <xf numFmtId="173" fontId="141" fillId="0" borderId="0" xfId="14" applyNumberFormat="1" applyFont="1" applyAlignment="1">
      <alignment horizontal="right"/>
    </xf>
    <xf numFmtId="0" fontId="141" fillId="0" borderId="0" xfId="14" applyFont="1" applyAlignment="1">
      <alignment horizontal="center"/>
    </xf>
    <xf numFmtId="176" fontId="141" fillId="0" borderId="0" xfId="14" applyNumberFormat="1" applyFont="1"/>
    <xf numFmtId="174" fontId="141" fillId="0" borderId="0" xfId="14" applyNumberFormat="1" applyFont="1" applyAlignment="1">
      <alignment horizontal="right"/>
    </xf>
    <xf numFmtId="0" fontId="128" fillId="0" borderId="0" xfId="14" applyFont="1" applyAlignment="1">
      <alignment vertical="top"/>
    </xf>
    <xf numFmtId="0" fontId="143" fillId="0" borderId="0" xfId="14" applyFont="1" applyAlignment="1">
      <alignment horizontal="right" vertical="top" wrapText="1"/>
    </xf>
    <xf numFmtId="0" fontId="143" fillId="0" borderId="0" xfId="14" applyFont="1" applyAlignment="1">
      <alignment horizontal="left" vertical="top" wrapText="1"/>
    </xf>
    <xf numFmtId="177" fontId="143" fillId="0" borderId="0" xfId="14" applyNumberFormat="1" applyFont="1" applyAlignment="1">
      <alignment horizontal="right"/>
    </xf>
    <xf numFmtId="0" fontId="143" fillId="0" borderId="0" xfId="14" applyFont="1" applyAlignment="1">
      <alignment horizontal="center"/>
    </xf>
    <xf numFmtId="181" fontId="143" fillId="0" borderId="0" xfId="14" applyNumberFormat="1" applyFont="1"/>
    <xf numFmtId="174" fontId="143" fillId="0" borderId="0" xfId="14" applyNumberFormat="1" applyFont="1"/>
    <xf numFmtId="0" fontId="142" fillId="0" borderId="0" xfId="14" applyFont="1"/>
    <xf numFmtId="0" fontId="4" fillId="0" borderId="0" xfId="15" applyFill="1" applyBorder="1"/>
    <xf numFmtId="2" fontId="143" fillId="0" borderId="0" xfId="14" applyNumberFormat="1" applyFont="1" applyAlignment="1">
      <alignment horizontal="right" vertical="top"/>
    </xf>
    <xf numFmtId="182" fontId="143" fillId="0" borderId="0" xfId="14" applyNumberFormat="1" applyFont="1" applyAlignment="1">
      <alignment horizontal="right"/>
    </xf>
    <xf numFmtId="184" fontId="144" fillId="0" borderId="0" xfId="14" applyNumberFormat="1" applyFont="1" applyAlignment="1">
      <alignment horizontal="right"/>
    </xf>
    <xf numFmtId="185" fontId="141" fillId="0" borderId="0" xfId="14" applyNumberFormat="1" applyFont="1"/>
    <xf numFmtId="2" fontId="145" fillId="0" borderId="0" xfId="14" applyNumberFormat="1" applyFont="1"/>
    <xf numFmtId="0" fontId="113" fillId="0" borderId="0" xfId="14" applyFont="1" applyAlignment="1">
      <alignment horizontal="left" vertical="top" wrapText="1"/>
    </xf>
    <xf numFmtId="184" fontId="113" fillId="0" borderId="0" xfId="14" applyNumberFormat="1" applyFont="1" applyAlignment="1">
      <alignment horizontal="right"/>
    </xf>
    <xf numFmtId="2" fontId="128" fillId="0" borderId="0" xfId="14" applyNumberFormat="1" applyFont="1"/>
    <xf numFmtId="186" fontId="141" fillId="0" borderId="0" xfId="14" applyNumberFormat="1" applyFont="1" applyAlignment="1">
      <alignment horizontal="right"/>
    </xf>
    <xf numFmtId="187" fontId="141" fillId="0" borderId="0" xfId="14" applyNumberFormat="1" applyFont="1"/>
    <xf numFmtId="184" fontId="141" fillId="0" borderId="0" xfId="14" applyNumberFormat="1" applyFont="1" applyAlignment="1">
      <alignment horizontal="right"/>
    </xf>
    <xf numFmtId="2" fontId="113" fillId="0" borderId="0" xfId="14" applyNumberFormat="1" applyFont="1" applyAlignment="1">
      <alignment horizontal="right" vertical="top"/>
    </xf>
    <xf numFmtId="2" fontId="146" fillId="0" borderId="0" xfId="14" applyNumberFormat="1" applyFont="1" applyAlignment="1">
      <alignment horizontal="right" vertical="top"/>
    </xf>
    <xf numFmtId="0" fontId="146" fillId="0" borderId="0" xfId="14" applyFont="1" applyAlignment="1">
      <alignment horizontal="left" vertical="top" wrapText="1"/>
    </xf>
    <xf numFmtId="177" fontId="146" fillId="0" borderId="0" xfId="14" applyNumberFormat="1" applyFont="1" applyAlignment="1">
      <alignment horizontal="right"/>
    </xf>
    <xf numFmtId="0" fontId="146" fillId="0" borderId="0" xfId="14" applyFont="1" applyAlignment="1">
      <alignment horizontal="center"/>
    </xf>
    <xf numFmtId="181" fontId="146" fillId="0" borderId="0" xfId="14" applyNumberFormat="1" applyFont="1"/>
    <xf numFmtId="174" fontId="146" fillId="0" borderId="0" xfId="14" applyNumberFormat="1" applyFont="1"/>
    <xf numFmtId="9" fontId="146" fillId="0" borderId="0" xfId="16" applyFont="1" applyFill="1" applyAlignment="1">
      <alignment horizontal="right" vertical="top"/>
    </xf>
    <xf numFmtId="0" fontId="146" fillId="0" borderId="0" xfId="14" applyFont="1" applyAlignment="1">
      <alignment horizontal="right" vertical="top" wrapText="1"/>
    </xf>
    <xf numFmtId="9" fontId="141" fillId="0" borderId="0" xfId="16" applyFont="1" applyFill="1" applyAlignment="1">
      <alignment horizontal="right"/>
    </xf>
    <xf numFmtId="0" fontId="147" fillId="0" borderId="0" xfId="14" applyFont="1"/>
    <xf numFmtId="0" fontId="141" fillId="0" borderId="0" xfId="14" applyFont="1" applyAlignment="1">
      <alignment horizontal="left" indent="3"/>
    </xf>
    <xf numFmtId="0" fontId="141" fillId="0" borderId="0" xfId="14" applyFont="1" applyAlignment="1">
      <alignment wrapText="1"/>
    </xf>
    <xf numFmtId="0" fontId="141" fillId="0" borderId="0" xfId="14" applyFont="1" applyAlignment="1">
      <alignment horizontal="left" wrapText="1"/>
    </xf>
    <xf numFmtId="9" fontId="141" fillId="0" borderId="0" xfId="16" applyFont="1" applyFill="1"/>
    <xf numFmtId="0" fontId="4" fillId="14" borderId="0" xfId="15"/>
    <xf numFmtId="173" fontId="141" fillId="0" borderId="0" xfId="14" applyNumberFormat="1" applyFont="1"/>
    <xf numFmtId="177" fontId="146" fillId="0" borderId="0" xfId="14" applyNumberFormat="1" applyFont="1"/>
    <xf numFmtId="0" fontId="148" fillId="0" borderId="0" xfId="14" applyFont="1"/>
    <xf numFmtId="177" fontId="141" fillId="0" borderId="0" xfId="14" applyNumberFormat="1" applyFont="1"/>
    <xf numFmtId="181" fontId="141" fillId="0" borderId="0" xfId="14" applyNumberFormat="1" applyFont="1"/>
    <xf numFmtId="0" fontId="143" fillId="0" borderId="0" xfId="14" applyFont="1" applyAlignment="1">
      <alignment wrapText="1"/>
    </xf>
    <xf numFmtId="177" fontId="143" fillId="0" borderId="0" xfId="14" applyNumberFormat="1" applyFont="1"/>
    <xf numFmtId="0" fontId="143" fillId="0" borderId="0" xfId="14" applyFont="1" applyAlignment="1">
      <alignment horizontal="right" wrapText="1"/>
    </xf>
    <xf numFmtId="9" fontId="4" fillId="14" borderId="0" xfId="15" applyNumberFormat="1"/>
    <xf numFmtId="9" fontId="141" fillId="0" borderId="0" xfId="16" applyFont="1" applyFill="1" applyBorder="1"/>
    <xf numFmtId="0" fontId="143" fillId="0" borderId="0" xfId="14" applyFont="1" applyAlignment="1">
      <alignment horizontal="left" wrapText="1"/>
    </xf>
    <xf numFmtId="173" fontId="143" fillId="0" borderId="0" xfId="14" applyNumberFormat="1" applyFont="1"/>
    <xf numFmtId="0" fontId="128" fillId="0" borderId="0" xfId="14" applyFont="1" applyAlignment="1">
      <alignment horizontal="left" indent="5"/>
    </xf>
    <xf numFmtId="0" fontId="113" fillId="0" borderId="0" xfId="14" applyFont="1" applyAlignment="1">
      <alignment wrapText="1"/>
    </xf>
    <xf numFmtId="0" fontId="141" fillId="0" borderId="0" xfId="14" applyFont="1" applyAlignment="1">
      <alignment horizontal="right" wrapText="1"/>
    </xf>
    <xf numFmtId="9" fontId="141" fillId="0" borderId="0" xfId="16" applyFont="1" applyFill="1" applyAlignment="1">
      <alignment horizontal="left" vertical="top" wrapText="1"/>
    </xf>
    <xf numFmtId="9" fontId="141" fillId="0" borderId="0" xfId="16" applyFont="1" applyFill="1" applyAlignment="1">
      <alignment horizontal="center"/>
    </xf>
    <xf numFmtId="9" fontId="113" fillId="0" borderId="0" xfId="16" applyFont="1" applyFill="1" applyAlignment="1">
      <alignment horizontal="right" wrapText="1"/>
    </xf>
    <xf numFmtId="177" fontId="113" fillId="0" borderId="0" xfId="14" applyNumberFormat="1" applyFont="1"/>
    <xf numFmtId="9" fontId="113" fillId="0" borderId="0" xfId="16" applyFont="1" applyFill="1" applyAlignment="1">
      <alignment horizontal="center"/>
    </xf>
    <xf numFmtId="181" fontId="113" fillId="0" borderId="0" xfId="14" applyNumberFormat="1" applyFont="1"/>
    <xf numFmtId="174" fontId="113" fillId="0" borderId="0" xfId="14" applyNumberFormat="1" applyFont="1"/>
    <xf numFmtId="0" fontId="113" fillId="0" borderId="0" xfId="14" applyFont="1" applyAlignment="1">
      <alignment horizontal="left"/>
    </xf>
    <xf numFmtId="181" fontId="128" fillId="0" borderId="0" xfId="14" applyNumberFormat="1" applyFont="1"/>
    <xf numFmtId="184" fontId="144" fillId="0" borderId="0" xfId="14" applyNumberFormat="1" applyFont="1"/>
    <xf numFmtId="188" fontId="141" fillId="0" borderId="0" xfId="14" applyNumberFormat="1" applyFont="1"/>
    <xf numFmtId="184" fontId="141" fillId="0" borderId="0" xfId="14" applyNumberFormat="1" applyFont="1"/>
    <xf numFmtId="189" fontId="141" fillId="0" borderId="0" xfId="14" applyNumberFormat="1" applyFont="1"/>
    <xf numFmtId="0" fontId="149" fillId="0" borderId="0" xfId="14" applyFont="1" applyAlignment="1">
      <alignment horizontal="right" wrapText="1"/>
    </xf>
    <xf numFmtId="189" fontId="141" fillId="0" borderId="0" xfId="14" applyNumberFormat="1" applyFont="1" applyAlignment="1">
      <alignment vertical="center"/>
    </xf>
    <xf numFmtId="0" fontId="141" fillId="0" borderId="0" xfId="14" applyFont="1" applyAlignment="1">
      <alignment horizontal="center" vertical="top"/>
    </xf>
    <xf numFmtId="0" fontId="141" fillId="0" borderId="0" xfId="14" applyFont="1" applyAlignment="1">
      <alignment horizontal="right" vertical="top" wrapText="1"/>
    </xf>
    <xf numFmtId="191" fontId="141" fillId="0" borderId="0" xfId="14" applyNumberFormat="1" applyFont="1"/>
    <xf numFmtId="169" fontId="141" fillId="0" borderId="0" xfId="14" applyNumberFormat="1" applyFont="1"/>
    <xf numFmtId="192" fontId="141" fillId="0" borderId="0" xfId="14" applyNumberFormat="1" applyFont="1"/>
    <xf numFmtId="49" fontId="108" fillId="0" borderId="0" xfId="14" applyNumberFormat="1" applyAlignment="1">
      <alignment horizontal="center"/>
    </xf>
    <xf numFmtId="2" fontId="108" fillId="0" borderId="0" xfId="14" applyNumberFormat="1"/>
    <xf numFmtId="4" fontId="108" fillId="0" borderId="0" xfId="14" applyNumberFormat="1"/>
    <xf numFmtId="169" fontId="151" fillId="0" borderId="0" xfId="17" applyNumberFormat="1" applyFont="1" applyFill="1" applyBorder="1"/>
    <xf numFmtId="49" fontId="152" fillId="0" borderId="0" xfId="14" applyNumberFormat="1" applyFont="1" applyAlignment="1">
      <alignment horizontal="center"/>
    </xf>
    <xf numFmtId="0" fontId="152" fillId="0" borderId="0" xfId="14" applyFont="1"/>
    <xf numFmtId="0" fontId="153" fillId="0" borderId="0" xfId="14" applyFont="1"/>
    <xf numFmtId="2" fontId="153" fillId="0" borderId="0" xfId="14" applyNumberFormat="1" applyFont="1"/>
    <xf numFmtId="4" fontId="153" fillId="0" borderId="0" xfId="14" applyNumberFormat="1" applyFont="1"/>
    <xf numFmtId="169" fontId="153" fillId="0" borderId="0" xfId="17" applyNumberFormat="1" applyFont="1" applyFill="1"/>
    <xf numFmtId="169" fontId="0" fillId="0" borderId="0" xfId="17" applyNumberFormat="1" applyFont="1" applyFill="1"/>
    <xf numFmtId="0" fontId="151" fillId="0" borderId="0" xfId="14" applyFont="1"/>
    <xf numFmtId="0" fontId="108" fillId="0" borderId="18" xfId="14" applyBorder="1"/>
    <xf numFmtId="0" fontId="108" fillId="0" borderId="5" xfId="14" applyBorder="1"/>
    <xf numFmtId="2" fontId="108" fillId="0" borderId="5" xfId="14" applyNumberFormat="1" applyBorder="1"/>
    <xf numFmtId="4" fontId="108" fillId="0" borderId="5" xfId="14" applyNumberFormat="1" applyBorder="1"/>
    <xf numFmtId="169" fontId="0" fillId="0" borderId="6" xfId="17" applyNumberFormat="1" applyFont="1" applyFill="1" applyBorder="1"/>
    <xf numFmtId="169" fontId="0" fillId="0" borderId="0" xfId="17" applyNumberFormat="1" applyFont="1" applyFill="1" applyBorder="1"/>
    <xf numFmtId="0" fontId="151" fillId="0" borderId="22" xfId="14" applyFont="1" applyBorder="1"/>
    <xf numFmtId="0" fontId="108" fillId="0" borderId="22" xfId="14" applyBorder="1"/>
    <xf numFmtId="2" fontId="108" fillId="0" borderId="22" xfId="14" applyNumberFormat="1" applyBorder="1"/>
    <xf numFmtId="4" fontId="108" fillId="0" borderId="22" xfId="14" applyNumberFormat="1" applyBorder="1"/>
    <xf numFmtId="169" fontId="151" fillId="0" borderId="22" xfId="17" applyNumberFormat="1" applyFont="1" applyFill="1" applyBorder="1"/>
    <xf numFmtId="0" fontId="151" fillId="0" borderId="19" xfId="14" applyFont="1" applyBorder="1"/>
    <xf numFmtId="0" fontId="108" fillId="0" borderId="20" xfId="14" applyBorder="1"/>
    <xf numFmtId="2" fontId="108" fillId="0" borderId="20" xfId="14" applyNumberFormat="1" applyBorder="1"/>
    <xf numFmtId="4" fontId="108" fillId="0" borderId="20" xfId="14" applyNumberFormat="1" applyBorder="1"/>
    <xf numFmtId="169" fontId="151" fillId="0" borderId="21" xfId="17" applyNumberFormat="1" applyFont="1" applyFill="1" applyBorder="1"/>
    <xf numFmtId="49" fontId="151" fillId="0" borderId="0" xfId="14" applyNumberFormat="1" applyFont="1" applyAlignment="1">
      <alignment horizontal="center"/>
    </xf>
    <xf numFmtId="0" fontId="151" fillId="11" borderId="12" xfId="14" applyFont="1" applyFill="1" applyBorder="1"/>
    <xf numFmtId="2" fontId="151" fillId="11" borderId="12" xfId="14" applyNumberFormat="1" applyFont="1" applyFill="1" applyBorder="1" applyAlignment="1">
      <alignment horizontal="right"/>
    </xf>
    <xf numFmtId="4" fontId="151" fillId="11" borderId="12" xfId="14" applyNumberFormat="1" applyFont="1" applyFill="1" applyBorder="1" applyAlignment="1">
      <alignment horizontal="right"/>
    </xf>
    <xf numFmtId="169" fontId="151" fillId="11" borderId="12" xfId="17" applyNumberFormat="1" applyFont="1" applyFill="1" applyBorder="1" applyAlignment="1">
      <alignment horizontal="right"/>
    </xf>
    <xf numFmtId="4" fontId="108" fillId="0" borderId="0" xfId="14" applyNumberFormat="1" applyAlignment="1">
      <alignment horizontal="right"/>
    </xf>
    <xf numFmtId="169" fontId="108" fillId="0" borderId="0" xfId="14" applyNumberFormat="1"/>
    <xf numFmtId="4" fontId="108" fillId="0" borderId="11" xfId="14" applyNumberFormat="1" applyBorder="1"/>
    <xf numFmtId="169" fontId="0" fillId="0" borderId="12" xfId="17" applyNumberFormat="1" applyFont="1" applyFill="1" applyBorder="1" applyProtection="1"/>
    <xf numFmtId="4" fontId="108" fillId="0" borderId="12" xfId="14" applyNumberFormat="1" applyBorder="1"/>
    <xf numFmtId="2" fontId="108" fillId="0" borderId="12" xfId="14" applyNumberFormat="1" applyBorder="1"/>
    <xf numFmtId="169" fontId="0" fillId="0" borderId="0" xfId="17" applyNumberFormat="1" applyFont="1" applyFill="1" applyBorder="1" applyProtection="1"/>
    <xf numFmtId="0" fontId="5" fillId="0" borderId="0" xfId="14" applyFont="1" applyAlignment="1">
      <alignment horizontal="left" vertical="top"/>
    </xf>
    <xf numFmtId="0" fontId="7" fillId="0" borderId="0" xfId="14" applyFont="1"/>
    <xf numFmtId="4" fontId="7" fillId="0" borderId="0" xfId="14" applyNumberFormat="1" applyFont="1"/>
    <xf numFmtId="169" fontId="7" fillId="0" borderId="0" xfId="14" applyNumberFormat="1" applyFont="1"/>
    <xf numFmtId="0" fontId="7" fillId="0" borderId="0" xfId="14" applyFont="1" applyAlignment="1">
      <alignment horizontal="left"/>
    </xf>
    <xf numFmtId="0" fontId="151" fillId="0" borderId="18" xfId="14" applyFont="1" applyBorder="1"/>
    <xf numFmtId="169" fontId="151" fillId="0" borderId="6" xfId="17" applyNumberFormat="1" applyFont="1" applyFill="1" applyBorder="1"/>
    <xf numFmtId="169" fontId="151" fillId="0" borderId="0" xfId="17" applyNumberFormat="1" applyFont="1" applyFill="1"/>
    <xf numFmtId="4" fontId="108" fillId="0" borderId="0" xfId="14" applyNumberFormat="1" applyAlignment="1">
      <alignment horizontal="left" vertical="top"/>
    </xf>
    <xf numFmtId="49" fontId="7" fillId="0" borderId="0" xfId="14" applyNumberFormat="1" applyFont="1" applyAlignment="1">
      <alignment horizontal="center" vertical="top"/>
    </xf>
    <xf numFmtId="4" fontId="7" fillId="0" borderId="0" xfId="14" applyNumberFormat="1" applyFont="1" applyAlignment="1">
      <alignment horizontal="left" vertical="top"/>
    </xf>
    <xf numFmtId="49" fontId="7" fillId="0" borderId="0" xfId="14" applyNumberFormat="1" applyFont="1" applyAlignment="1">
      <alignment horizontal="center"/>
    </xf>
    <xf numFmtId="4" fontId="7" fillId="0" borderId="12" xfId="14" applyNumberFormat="1" applyFont="1" applyBorder="1"/>
    <xf numFmtId="169" fontId="7" fillId="0" borderId="12" xfId="17" applyNumberFormat="1" applyFont="1" applyFill="1" applyBorder="1" applyProtection="1"/>
    <xf numFmtId="0" fontId="108" fillId="0" borderId="11" xfId="14" applyBorder="1"/>
    <xf numFmtId="2" fontId="108" fillId="0" borderId="11" xfId="14" applyNumberFormat="1" applyBorder="1"/>
    <xf numFmtId="169" fontId="151" fillId="0" borderId="6" xfId="17" applyNumberFormat="1" applyFont="1" applyFill="1" applyBorder="1" applyProtection="1"/>
    <xf numFmtId="169" fontId="151" fillId="0" borderId="0" xfId="17" applyNumberFormat="1" applyFont="1" applyFill="1" applyProtection="1"/>
    <xf numFmtId="169" fontId="0" fillId="0" borderId="0" xfId="17" applyNumberFormat="1" applyFont="1" applyFill="1" applyProtection="1"/>
    <xf numFmtId="169" fontId="151" fillId="0" borderId="0" xfId="17" applyNumberFormat="1" applyFont="1" applyFill="1" applyBorder="1" applyProtection="1"/>
    <xf numFmtId="169" fontId="151" fillId="0" borderId="11" xfId="17" applyNumberFormat="1" applyFont="1" applyFill="1" applyBorder="1" applyProtection="1"/>
    <xf numFmtId="169" fontId="0" fillId="0" borderId="23" xfId="17" applyNumberFormat="1" applyFont="1" applyFill="1" applyBorder="1" applyProtection="1"/>
    <xf numFmtId="0" fontId="151" fillId="0" borderId="11" xfId="14" applyFont="1" applyBorder="1"/>
    <xf numFmtId="169" fontId="151" fillId="0" borderId="24" xfId="17" applyNumberFormat="1" applyFont="1" applyFill="1" applyBorder="1" applyProtection="1"/>
    <xf numFmtId="0" fontId="156" fillId="0" borderId="0" xfId="0" applyFont="1"/>
    <xf numFmtId="175" fontId="27" fillId="0" borderId="0" xfId="0" applyNumberFormat="1" applyFont="1"/>
    <xf numFmtId="0" fontId="27" fillId="0" borderId="5" xfId="0" applyFont="1" applyBorder="1"/>
    <xf numFmtId="175" fontId="156" fillId="0" borderId="0" xfId="0" applyNumberFormat="1" applyFont="1"/>
    <xf numFmtId="0" fontId="159" fillId="0" borderId="0" xfId="0" applyFont="1"/>
    <xf numFmtId="0" fontId="151" fillId="0" borderId="0" xfId="0" applyFont="1"/>
    <xf numFmtId="2" fontId="0" fillId="0" borderId="0" xfId="0" applyNumberFormat="1"/>
    <xf numFmtId="4" fontId="0" fillId="0" borderId="0" xfId="0" applyNumberFormat="1"/>
    <xf numFmtId="174" fontId="0" fillId="0" borderId="0" xfId="17" applyNumberFormat="1" applyFont="1" applyFill="1"/>
    <xf numFmtId="169" fontId="134" fillId="0" borderId="5" xfId="17" applyNumberFormat="1" applyFont="1" applyFill="1" applyBorder="1"/>
    <xf numFmtId="0" fontId="0" fillId="0" borderId="5" xfId="0" applyBorder="1"/>
    <xf numFmtId="0" fontId="27" fillId="0" borderId="0" xfId="0" applyFont="1" applyAlignment="1">
      <alignment wrapText="1"/>
    </xf>
    <xf numFmtId="169" fontId="134" fillId="0" borderId="5" xfId="17" applyNumberFormat="1" applyFont="1" applyFill="1" applyBorder="1" applyAlignment="1">
      <alignment horizontal="right"/>
    </xf>
    <xf numFmtId="169" fontId="159" fillId="0" borderId="12" xfId="17" applyNumberFormat="1" applyFont="1" applyFill="1" applyBorder="1" applyProtection="1"/>
    <xf numFmtId="0" fontId="108" fillId="0" borderId="12" xfId="18" applyBorder="1" applyAlignment="1">
      <alignment horizontal="left"/>
    </xf>
    <xf numFmtId="4" fontId="108" fillId="0" borderId="12" xfId="18" applyNumberFormat="1" applyBorder="1"/>
    <xf numFmtId="0" fontId="108" fillId="0" borderId="12" xfId="19" applyBorder="1" applyAlignment="1">
      <alignment horizontal="left" vertical="top"/>
    </xf>
    <xf numFmtId="0" fontId="108" fillId="0" borderId="12" xfId="19" applyBorder="1" applyAlignment="1">
      <alignment horizontal="left"/>
    </xf>
    <xf numFmtId="4" fontId="108" fillId="0" borderId="12" xfId="19" applyNumberFormat="1" applyBorder="1"/>
    <xf numFmtId="0" fontId="0" fillId="0" borderId="12" xfId="19" applyFont="1" applyBorder="1" applyAlignment="1">
      <alignment horizontal="left" vertical="top"/>
    </xf>
    <xf numFmtId="0" fontId="164" fillId="0" borderId="12" xfId="20" applyFont="1" applyBorder="1" applyAlignment="1">
      <alignment horizontal="left"/>
    </xf>
    <xf numFmtId="0" fontId="0" fillId="0" borderId="12" xfId="19" applyFont="1" applyBorder="1" applyAlignment="1">
      <alignment horizontal="left"/>
    </xf>
    <xf numFmtId="49" fontId="0" fillId="0" borderId="12" xfId="19" applyNumberFormat="1" applyFont="1" applyBorder="1" applyAlignment="1">
      <alignment horizontal="justify" vertical="top" wrapText="1"/>
    </xf>
    <xf numFmtId="0" fontId="0" fillId="0" borderId="12" xfId="19" applyFont="1" applyBorder="1" applyAlignment="1">
      <alignment horizontal="justify" vertical="top" wrapText="1"/>
    </xf>
    <xf numFmtId="0" fontId="108" fillId="15" borderId="12" xfId="19" applyFill="1" applyBorder="1" applyAlignment="1">
      <alignment horizontal="left" vertical="top"/>
    </xf>
    <xf numFmtId="49" fontId="108" fillId="15" borderId="12" xfId="19" applyNumberFormat="1" applyFill="1" applyBorder="1" applyAlignment="1">
      <alignment horizontal="justify" vertical="top" wrapText="1"/>
    </xf>
    <xf numFmtId="0" fontId="108" fillId="15" borderId="12" xfId="19" applyFill="1" applyBorder="1" applyAlignment="1">
      <alignment horizontal="left"/>
    </xf>
    <xf numFmtId="4" fontId="108" fillId="15" borderId="12" xfId="19" applyNumberFormat="1" applyFill="1" applyBorder="1"/>
    <xf numFmtId="0" fontId="5" fillId="0" borderId="0" xfId="21" applyFont="1" applyAlignment="1">
      <alignment wrapText="1"/>
    </xf>
    <xf numFmtId="0" fontId="108" fillId="0" borderId="12" xfId="19" applyBorder="1" applyAlignment="1">
      <alignment horizontal="right" vertical="top"/>
    </xf>
    <xf numFmtId="0" fontId="7" fillId="0" borderId="12" xfId="20" applyFont="1" applyBorder="1" applyAlignment="1">
      <alignment horizontal="left" vertical="top"/>
    </xf>
    <xf numFmtId="49" fontId="0" fillId="0" borderId="12" xfId="20" applyNumberFormat="1" applyFont="1" applyBorder="1" applyAlignment="1">
      <alignment horizontal="justify" vertical="top" wrapText="1"/>
    </xf>
    <xf numFmtId="0" fontId="7" fillId="0" borderId="12" xfId="20" applyFont="1" applyBorder="1"/>
    <xf numFmtId="4" fontId="7" fillId="0" borderId="12" xfId="20" applyNumberFormat="1" applyFont="1" applyBorder="1" applyAlignment="1">
      <alignment horizontal="right"/>
    </xf>
    <xf numFmtId="0" fontId="164" fillId="0" borderId="12" xfId="20" applyFont="1" applyBorder="1" applyAlignment="1">
      <alignment horizontal="left" vertical="top"/>
    </xf>
    <xf numFmtId="49" fontId="169" fillId="0" borderId="12" xfId="20" quotePrefix="1" applyNumberFormat="1" applyFont="1" applyBorder="1" applyAlignment="1">
      <alignment horizontal="justify" vertical="top" wrapText="1"/>
    </xf>
    <xf numFmtId="0" fontId="164" fillId="0" borderId="12" xfId="20" applyFont="1" applyBorder="1"/>
    <xf numFmtId="4" fontId="164" fillId="0" borderId="12" xfId="20" applyNumberFormat="1" applyFont="1" applyBorder="1" applyAlignment="1">
      <alignment horizontal="right"/>
    </xf>
    <xf numFmtId="49" fontId="164" fillId="0" borderId="12" xfId="20" quotePrefix="1" applyNumberFormat="1" applyFont="1" applyBorder="1" applyAlignment="1">
      <alignment horizontal="justify" vertical="top" wrapText="1"/>
    </xf>
    <xf numFmtId="0" fontId="169" fillId="0" borderId="12" xfId="20" quotePrefix="1" applyFont="1" applyBorder="1" applyAlignment="1">
      <alignment horizontal="justify" vertical="top" wrapText="1"/>
    </xf>
    <xf numFmtId="49" fontId="0" fillId="0" borderId="12" xfId="20" applyNumberFormat="1" applyFont="1" applyBorder="1" applyAlignment="1">
      <alignment horizontal="left" vertical="top" wrapText="1"/>
    </xf>
    <xf numFmtId="0" fontId="7" fillId="0" borderId="12" xfId="20" applyFont="1" applyBorder="1" applyAlignment="1">
      <alignment horizontal="left"/>
    </xf>
    <xf numFmtId="16" fontId="7" fillId="0" borderId="12" xfId="20" applyNumberFormat="1" applyFont="1" applyBorder="1" applyAlignment="1">
      <alignment horizontal="left" vertical="top"/>
    </xf>
    <xf numFmtId="0" fontId="0" fillId="0" borderId="12" xfId="20" applyFont="1" applyBorder="1" applyAlignment="1">
      <alignment horizontal="justify" vertical="top" wrapText="1"/>
    </xf>
    <xf numFmtId="0" fontId="7" fillId="0" borderId="12" xfId="20" quotePrefix="1" applyFont="1" applyBorder="1" applyAlignment="1">
      <alignment horizontal="left"/>
    </xf>
    <xf numFmtId="0" fontId="151" fillId="0" borderId="12" xfId="20" applyFont="1" applyBorder="1" applyAlignment="1">
      <alignment horizontal="justify" vertical="top" wrapText="1"/>
    </xf>
    <xf numFmtId="4" fontId="162" fillId="0" borderId="12" xfId="21" applyNumberFormat="1" applyFont="1" applyBorder="1" applyAlignment="1">
      <alignment horizontal="left" vertical="top" wrapText="1"/>
    </xf>
    <xf numFmtId="0" fontId="7" fillId="0" borderId="12" xfId="20" applyFont="1" applyBorder="1" applyAlignment="1">
      <alignment horizontal="center"/>
    </xf>
    <xf numFmtId="0" fontId="5" fillId="0" borderId="12" xfId="21" applyFont="1" applyBorder="1" applyAlignment="1">
      <alignment wrapText="1"/>
    </xf>
    <xf numFmtId="0" fontId="164" fillId="15" borderId="12" xfId="20" applyFont="1" applyFill="1" applyBorder="1" applyAlignment="1">
      <alignment horizontal="left" vertical="top"/>
    </xf>
    <xf numFmtId="0" fontId="171" fillId="15" borderId="12" xfId="20" applyFont="1" applyFill="1" applyBorder="1" applyAlignment="1">
      <alignment vertical="top" wrapText="1"/>
    </xf>
    <xf numFmtId="0" fontId="164" fillId="15" borderId="12" xfId="20" applyFont="1" applyFill="1" applyBorder="1"/>
    <xf numFmtId="4" fontId="164" fillId="15" borderId="12" xfId="20" applyNumberFormat="1" applyFont="1" applyFill="1" applyBorder="1" applyAlignment="1">
      <alignment horizontal="right"/>
    </xf>
    <xf numFmtId="0" fontId="171" fillId="0" borderId="12" xfId="20" applyFont="1" applyBorder="1" applyAlignment="1">
      <alignment vertical="top" wrapText="1"/>
    </xf>
    <xf numFmtId="0" fontId="169" fillId="0" borderId="12" xfId="20" applyFont="1" applyBorder="1" applyAlignment="1">
      <alignment vertical="top" wrapText="1"/>
    </xf>
    <xf numFmtId="0" fontId="164" fillId="15" borderId="12" xfId="20" applyFont="1" applyFill="1" applyBorder="1" applyAlignment="1">
      <alignment horizontal="left"/>
    </xf>
    <xf numFmtId="0" fontId="175" fillId="0" borderId="12" xfId="20" applyFont="1" applyBorder="1" applyAlignment="1">
      <alignment horizontal="right" vertical="top"/>
    </xf>
    <xf numFmtId="49" fontId="176" fillId="0" borderId="12" xfId="20" applyNumberFormat="1" applyFont="1" applyBorder="1" applyAlignment="1">
      <alignment horizontal="justify" vertical="top" wrapText="1"/>
    </xf>
    <xf numFmtId="0" fontId="175" fillId="0" borderId="12" xfId="20" applyFont="1" applyBorder="1" applyAlignment="1">
      <alignment horizontal="right"/>
    </xf>
    <xf numFmtId="4" fontId="175" fillId="0" borderId="12" xfId="20" applyNumberFormat="1" applyFont="1" applyBorder="1" applyAlignment="1">
      <alignment horizontal="right"/>
    </xf>
    <xf numFmtId="0" fontId="7" fillId="0" borderId="12" xfId="20" applyFont="1" applyBorder="1" applyAlignment="1">
      <alignment horizontal="right"/>
    </xf>
    <xf numFmtId="4" fontId="161" fillId="0" borderId="12" xfId="19" applyNumberFormat="1" applyFont="1" applyBorder="1"/>
    <xf numFmtId="0" fontId="0" fillId="0" borderId="0" xfId="19" applyFont="1" applyAlignment="1">
      <alignment horizontal="left" vertical="top"/>
    </xf>
    <xf numFmtId="0" fontId="164" fillId="0" borderId="0" xfId="20" applyFont="1" applyAlignment="1">
      <alignment horizontal="left"/>
    </xf>
    <xf numFmtId="4" fontId="108" fillId="0" borderId="0" xfId="19" applyNumberFormat="1"/>
    <xf numFmtId="49" fontId="151" fillId="0" borderId="0" xfId="20" applyNumberFormat="1" applyFont="1" applyAlignment="1">
      <alignment horizontal="justify" vertical="top" wrapText="1"/>
    </xf>
    <xf numFmtId="0" fontId="164" fillId="0" borderId="0" xfId="20" applyFont="1" applyAlignment="1">
      <alignment horizontal="right" vertical="top"/>
    </xf>
    <xf numFmtId="0" fontId="164" fillId="0" borderId="0" xfId="20" applyFont="1" applyAlignment="1">
      <alignment wrapText="1"/>
    </xf>
    <xf numFmtId="0" fontId="164" fillId="0" borderId="0" xfId="20" applyFont="1"/>
    <xf numFmtId="4" fontId="164" fillId="0" borderId="0" xfId="20" applyNumberFormat="1" applyFont="1" applyAlignment="1">
      <alignment horizontal="right"/>
    </xf>
    <xf numFmtId="0" fontId="162" fillId="0" borderId="0" xfId="21" applyFont="1" applyAlignment="1">
      <alignment horizontal="left"/>
    </xf>
    <xf numFmtId="0" fontId="7" fillId="0" borderId="0" xfId="20" applyFont="1" applyAlignment="1">
      <alignment horizontal="right"/>
    </xf>
    <xf numFmtId="4" fontId="7" fillId="0" borderId="0" xfId="20" applyNumberFormat="1" applyFont="1" applyAlignment="1">
      <alignment horizontal="right"/>
    </xf>
    <xf numFmtId="49" fontId="7" fillId="0" borderId="0" xfId="20" applyNumberFormat="1" applyFont="1" applyAlignment="1">
      <alignment horizontal="left" vertical="top" wrapText="1"/>
    </xf>
    <xf numFmtId="0" fontId="7" fillId="0" borderId="0" xfId="20" applyFont="1"/>
    <xf numFmtId="49" fontId="151" fillId="0" borderId="0" xfId="20" applyNumberFormat="1" applyFont="1" applyAlignment="1">
      <alignment horizontal="left" vertical="top" wrapText="1"/>
    </xf>
    <xf numFmtId="4" fontId="7" fillId="0" borderId="0" xfId="20" applyNumberFormat="1" applyFont="1" applyAlignment="1">
      <alignment horizontal="center"/>
    </xf>
    <xf numFmtId="49" fontId="108" fillId="0" borderId="0" xfId="19" applyNumberFormat="1" applyAlignment="1">
      <alignment horizontal="justify" vertical="top" wrapText="1"/>
    </xf>
    <xf numFmtId="0" fontId="108" fillId="0" borderId="0" xfId="19" applyAlignment="1">
      <alignment horizontal="right"/>
    </xf>
    <xf numFmtId="0" fontId="151" fillId="16" borderId="18" xfId="18" applyFont="1" applyFill="1" applyBorder="1" applyAlignment="1">
      <alignment vertical="top" wrapText="1"/>
    </xf>
    <xf numFmtId="0" fontId="108" fillId="0" borderId="0" xfId="18"/>
    <xf numFmtId="4" fontId="108" fillId="0" borderId="0" xfId="18" applyNumberFormat="1"/>
    <xf numFmtId="0" fontId="7" fillId="0" borderId="0" xfId="20" applyFont="1" applyAlignment="1">
      <alignment horizontal="justify" vertical="top" wrapText="1"/>
    </xf>
    <xf numFmtId="0" fontId="7" fillId="0" borderId="0" xfId="20" quotePrefix="1" applyFont="1" applyAlignment="1">
      <alignment horizontal="right"/>
    </xf>
    <xf numFmtId="0" fontId="151" fillId="0" borderId="0" xfId="20" applyFont="1" applyAlignment="1">
      <alignment horizontal="justify" vertical="top" wrapText="1"/>
    </xf>
    <xf numFmtId="0" fontId="162" fillId="0" borderId="0" xfId="20" applyFont="1"/>
    <xf numFmtId="0" fontId="177" fillId="16" borderId="18" xfId="18" applyFont="1" applyFill="1" applyBorder="1" applyAlignment="1">
      <alignment vertical="top" wrapText="1"/>
    </xf>
    <xf numFmtId="0" fontId="108" fillId="0" borderId="0" xfId="19" applyAlignment="1">
      <alignment horizontal="center"/>
    </xf>
    <xf numFmtId="0" fontId="164" fillId="0" borderId="0" xfId="20" applyFont="1" applyAlignment="1">
      <alignment vertical="top" wrapText="1"/>
    </xf>
    <xf numFmtId="0" fontId="164" fillId="0" borderId="0" xfId="20" applyFont="1" applyAlignment="1">
      <alignment horizontal="right"/>
    </xf>
    <xf numFmtId="0" fontId="168" fillId="0" borderId="0" xfId="20" applyFont="1" applyAlignment="1">
      <alignment wrapText="1"/>
    </xf>
    <xf numFmtId="0" fontId="151" fillId="16" borderId="0" xfId="20" applyFont="1" applyFill="1" applyAlignment="1">
      <alignment horizontal="left" vertical="top"/>
    </xf>
    <xf numFmtId="0" fontId="168" fillId="0" borderId="0" xfId="20" applyFont="1" applyAlignment="1">
      <alignment horizontal="left" vertical="top"/>
    </xf>
    <xf numFmtId="49" fontId="169" fillId="0" borderId="0" xfId="19" applyNumberFormat="1" applyFont="1" applyAlignment="1">
      <alignment horizontal="justify" vertical="top" wrapText="1"/>
    </xf>
    <xf numFmtId="0" fontId="169" fillId="0" borderId="0" xfId="19" applyFont="1" applyAlignment="1">
      <alignment horizontal="right"/>
    </xf>
    <xf numFmtId="0" fontId="178" fillId="0" borderId="0" xfId="20" applyFont="1"/>
    <xf numFmtId="0" fontId="179" fillId="0" borderId="0" xfId="22" applyFont="1" applyAlignment="1">
      <alignment vertical="top" wrapText="1"/>
    </xf>
    <xf numFmtId="0" fontId="5" fillId="0" borderId="0" xfId="0" applyFont="1" applyAlignment="1">
      <alignment horizontal="center" wrapText="1"/>
    </xf>
    <xf numFmtId="0" fontId="160" fillId="0" borderId="0" xfId="0" applyFont="1"/>
    <xf numFmtId="0" fontId="5" fillId="0" borderId="0" xfId="0" applyFont="1" applyAlignment="1">
      <alignment wrapText="1"/>
    </xf>
    <xf numFmtId="0" fontId="5" fillId="0" borderId="0" xfId="0" applyFont="1" applyAlignment="1">
      <alignment vertical="top" wrapText="1"/>
    </xf>
    <xf numFmtId="0" fontId="161" fillId="0" borderId="0" xfId="0" applyFont="1" applyAlignment="1">
      <alignment horizontal="justify" wrapText="1"/>
    </xf>
    <xf numFmtId="0" fontId="7" fillId="0" borderId="0" xfId="0" applyFont="1" applyAlignment="1">
      <alignment wrapText="1"/>
    </xf>
    <xf numFmtId="0" fontId="162" fillId="0" borderId="0" xfId="0" applyFont="1" applyAlignment="1">
      <alignment horizontal="justify" wrapText="1"/>
    </xf>
    <xf numFmtId="0" fontId="7" fillId="0" borderId="0" xfId="0" applyFont="1" applyAlignment="1">
      <alignment horizontal="justify" wrapText="1"/>
    </xf>
    <xf numFmtId="0" fontId="162" fillId="0" borderId="0" xfId="0" applyFont="1" applyAlignment="1">
      <alignment horizontal="center" vertical="center"/>
    </xf>
    <xf numFmtId="0" fontId="162" fillId="0" borderId="0" xfId="0" applyFont="1" applyAlignment="1">
      <alignment horizontal="justify" vertical="top" wrapText="1"/>
    </xf>
    <xf numFmtId="0" fontId="5" fillId="0" borderId="0" xfId="0" applyFont="1" applyAlignment="1">
      <alignment horizontal="left" vertical="top" wrapText="1"/>
    </xf>
    <xf numFmtId="0" fontId="7" fillId="0" borderId="12" xfId="0" applyFont="1" applyBorder="1" applyAlignment="1">
      <alignment horizontal="left" wrapText="1"/>
    </xf>
    <xf numFmtId="0" fontId="7" fillId="0" borderId="12" xfId="0" applyFont="1" applyBorder="1" applyAlignment="1">
      <alignment horizontal="right" wrapText="1"/>
    </xf>
    <xf numFmtId="0" fontId="5" fillId="0" borderId="12" xfId="0" applyFont="1" applyBorder="1" applyAlignment="1">
      <alignment vertical="top" wrapText="1"/>
    </xf>
    <xf numFmtId="4" fontId="5" fillId="0" borderId="12" xfId="0" applyNumberFormat="1" applyFont="1" applyBorder="1" applyAlignment="1">
      <alignment wrapText="1"/>
    </xf>
    <xf numFmtId="0" fontId="161" fillId="0" borderId="12" xfId="0" applyFont="1" applyBorder="1" applyAlignment="1">
      <alignment vertical="top" wrapText="1"/>
    </xf>
    <xf numFmtId="0" fontId="5" fillId="0" borderId="12" xfId="0" applyFont="1" applyBorder="1" applyAlignment="1">
      <alignment horizontal="left" vertical="top" wrapText="1"/>
    </xf>
    <xf numFmtId="0" fontId="5" fillId="0" borderId="12" xfId="0" applyFont="1" applyBorder="1" applyAlignment="1">
      <alignment horizontal="left" wrapText="1"/>
    </xf>
    <xf numFmtId="4" fontId="5" fillId="0" borderId="12" xfId="0" applyNumberFormat="1" applyFont="1" applyBorder="1" applyAlignment="1">
      <alignment horizontal="right" wrapText="1"/>
    </xf>
    <xf numFmtId="0" fontId="162" fillId="0" borderId="12" xfId="0" applyFont="1" applyBorder="1" applyAlignment="1">
      <alignment horizontal="justify" vertical="top" wrapText="1"/>
    </xf>
    <xf numFmtId="0" fontId="5" fillId="0" borderId="12" xfId="0" applyFont="1" applyBorder="1" applyAlignment="1">
      <alignment horizontal="center" wrapText="1"/>
    </xf>
    <xf numFmtId="4" fontId="5" fillId="15" borderId="12" xfId="0" applyNumberFormat="1" applyFont="1" applyFill="1" applyBorder="1" applyAlignment="1">
      <alignment wrapText="1"/>
    </xf>
    <xf numFmtId="0" fontId="5" fillId="0" borderId="12" xfId="0" applyFont="1" applyBorder="1" applyAlignment="1">
      <alignment horizontal="justify" vertical="top"/>
    </xf>
    <xf numFmtId="0" fontId="5" fillId="0" borderId="12" xfId="0" applyFont="1" applyBorder="1" applyAlignment="1">
      <alignment wrapText="1"/>
    </xf>
    <xf numFmtId="4" fontId="5" fillId="0" borderId="0" xfId="0" applyNumberFormat="1" applyFont="1" applyAlignment="1">
      <alignment horizontal="right" wrapText="1"/>
    </xf>
    <xf numFmtId="4" fontId="5" fillId="0" borderId="0" xfId="0" applyNumberFormat="1" applyFont="1" applyAlignment="1">
      <alignment wrapText="1"/>
    </xf>
    <xf numFmtId="0" fontId="5" fillId="0" borderId="0" xfId="0" applyFont="1" applyAlignment="1">
      <alignment horizontal="left" wrapText="1"/>
    </xf>
    <xf numFmtId="0" fontId="5" fillId="0" borderId="0" xfId="0" applyFont="1" applyAlignment="1">
      <alignment horizontal="right" vertical="top" wrapText="1"/>
    </xf>
    <xf numFmtId="0" fontId="151" fillId="0" borderId="18" xfId="0" applyFont="1" applyBorder="1" applyAlignment="1">
      <alignment vertical="top" wrapText="1"/>
    </xf>
    <xf numFmtId="4" fontId="7" fillId="0" borderId="0" xfId="0" applyNumberFormat="1" applyFont="1" applyAlignment="1">
      <alignment horizontal="center"/>
    </xf>
    <xf numFmtId="4" fontId="7" fillId="0" borderId="0" xfId="0" applyNumberFormat="1" applyFont="1"/>
    <xf numFmtId="0" fontId="162" fillId="0" borderId="0" xfId="0" applyFont="1"/>
    <xf numFmtId="0" fontId="163" fillId="20" borderId="12" xfId="18" applyFont="1" applyFill="1" applyBorder="1" applyAlignment="1">
      <alignment vertical="top" wrapText="1"/>
    </xf>
    <xf numFmtId="0" fontId="151" fillId="20" borderId="12" xfId="18" applyFont="1" applyFill="1" applyBorder="1" applyAlignment="1">
      <alignment vertical="top" wrapText="1"/>
    </xf>
    <xf numFmtId="0" fontId="168" fillId="20" borderId="12" xfId="18" applyFont="1" applyFill="1" applyBorder="1" applyAlignment="1">
      <alignment vertical="top" wrapText="1"/>
    </xf>
    <xf numFmtId="0" fontId="189" fillId="0" borderId="0" xfId="0" applyFont="1"/>
    <xf numFmtId="4" fontId="6" fillId="0" borderId="0" xfId="0" applyNumberFormat="1" applyFont="1" applyAlignment="1">
      <alignment horizontal="right"/>
    </xf>
    <xf numFmtId="4" fontId="161" fillId="0" borderId="0" xfId="0" applyNumberFormat="1" applyFont="1" applyAlignment="1">
      <alignment horizontal="right"/>
    </xf>
    <xf numFmtId="0" fontId="7" fillId="0" borderId="0" xfId="0" applyFont="1"/>
    <xf numFmtId="175" fontId="191" fillId="0" borderId="0" xfId="0" applyNumberFormat="1" applyFont="1" applyAlignment="1">
      <alignment horizontal="center"/>
    </xf>
    <xf numFmtId="0" fontId="192" fillId="15" borderId="0" xfId="0" applyFont="1" applyFill="1"/>
    <xf numFmtId="0" fontId="7" fillId="15" borderId="0" xfId="0" applyFont="1" applyFill="1"/>
    <xf numFmtId="4" fontId="7" fillId="15" borderId="0" xfId="0" applyNumberFormat="1" applyFont="1" applyFill="1" applyAlignment="1">
      <alignment horizontal="right"/>
    </xf>
    <xf numFmtId="4" fontId="161" fillId="15" borderId="0" xfId="0" applyNumberFormat="1" applyFont="1" applyFill="1" applyAlignment="1">
      <alignment horizontal="right"/>
    </xf>
    <xf numFmtId="0" fontId="189" fillId="15" borderId="0" xfId="0" applyFont="1" applyFill="1"/>
    <xf numFmtId="0" fontId="193" fillId="15" borderId="0" xfId="0" applyFont="1" applyFill="1"/>
    <xf numFmtId="0" fontId="194" fillId="15" borderId="0" xfId="0" applyFont="1" applyFill="1"/>
    <xf numFmtId="4" fontId="194" fillId="15" borderId="0" xfId="0" applyNumberFormat="1" applyFont="1" applyFill="1" applyAlignment="1">
      <alignment horizontal="right"/>
    </xf>
    <xf numFmtId="4" fontId="195" fillId="15" borderId="0" xfId="0" applyNumberFormat="1" applyFont="1" applyFill="1" applyAlignment="1">
      <alignment horizontal="right"/>
    </xf>
    <xf numFmtId="0" fontId="196" fillId="15" borderId="0" xfId="0" applyFont="1" applyFill="1"/>
    <xf numFmtId="0" fontId="7" fillId="15" borderId="0" xfId="0" applyFont="1" applyFill="1" applyAlignment="1">
      <alignment horizontal="right"/>
    </xf>
    <xf numFmtId="4" fontId="6" fillId="15" borderId="0" xfId="0" applyNumberFormat="1" applyFont="1" applyFill="1" applyAlignment="1">
      <alignment horizontal="right"/>
    </xf>
    <xf numFmtId="0" fontId="7" fillId="0" borderId="0" xfId="0" applyFont="1" applyAlignment="1">
      <alignment vertical="top"/>
    </xf>
    <xf numFmtId="0" fontId="197" fillId="21" borderId="27" xfId="0" applyFont="1" applyFill="1" applyBorder="1" applyAlignment="1">
      <alignment horizontal="center" vertical="top" wrapText="1"/>
    </xf>
    <xf numFmtId="4" fontId="197" fillId="21" borderId="27" xfId="0" applyNumberFormat="1" applyFont="1" applyFill="1" applyBorder="1" applyAlignment="1">
      <alignment horizontal="right" vertical="top" wrapText="1"/>
    </xf>
    <xf numFmtId="4" fontId="197" fillId="21" borderId="27" xfId="0" applyNumberFormat="1" applyFont="1" applyFill="1" applyBorder="1" applyAlignment="1">
      <alignment horizontal="right" vertical="top"/>
    </xf>
    <xf numFmtId="0" fontId="7" fillId="0" borderId="24" xfId="0" applyFont="1" applyBorder="1"/>
    <xf numFmtId="0" fontId="161" fillId="0" borderId="12" xfId="0" applyFont="1" applyBorder="1" applyAlignment="1">
      <alignment vertical="top"/>
    </xf>
    <xf numFmtId="0" fontId="7" fillId="0" borderId="12" xfId="0" applyFont="1" applyBorder="1"/>
    <xf numFmtId="4" fontId="7" fillId="0" borderId="12" xfId="0" applyNumberFormat="1" applyFont="1" applyBorder="1" applyAlignment="1">
      <alignment horizontal="right"/>
    </xf>
    <xf numFmtId="0" fontId="121" fillId="0" borderId="12" xfId="0" applyFont="1" applyBorder="1" applyAlignment="1">
      <alignment horizontal="left" vertical="top"/>
    </xf>
    <xf numFmtId="0" fontId="7" fillId="0" borderId="12" xfId="0" applyFont="1" applyBorder="1" applyAlignment="1">
      <alignment vertical="top" wrapText="1"/>
    </xf>
    <xf numFmtId="0" fontId="7" fillId="15" borderId="18" xfId="0" applyFont="1" applyFill="1" applyBorder="1"/>
    <xf numFmtId="0" fontId="7" fillId="0" borderId="18" xfId="0" applyFont="1" applyBorder="1" applyAlignment="1">
      <alignment horizontal="right"/>
    </xf>
    <xf numFmtId="169" fontId="7" fillId="0" borderId="12" xfId="0" applyNumberFormat="1" applyFont="1" applyBorder="1" applyAlignment="1">
      <alignment horizontal="center"/>
    </xf>
    <xf numFmtId="169" fontId="7" fillId="0" borderId="6" xfId="0" applyNumberFormat="1" applyFont="1" applyBorder="1" applyAlignment="1">
      <alignment horizontal="center"/>
    </xf>
    <xf numFmtId="0" fontId="121" fillId="0" borderId="25" xfId="0" applyFont="1" applyBorder="1" applyAlignment="1">
      <alignment horizontal="left" vertical="top"/>
    </xf>
    <xf numFmtId="0" fontId="7" fillId="0" borderId="25" xfId="0" applyFont="1" applyBorder="1" applyAlignment="1">
      <alignment vertical="top" wrapText="1"/>
    </xf>
    <xf numFmtId="0" fontId="7" fillId="0" borderId="0" xfId="0" applyFont="1" applyAlignment="1">
      <alignment horizontal="right"/>
    </xf>
    <xf numFmtId="0" fontId="7" fillId="0" borderId="8" xfId="0" applyFont="1" applyBorder="1" applyAlignment="1">
      <alignment horizontal="right"/>
    </xf>
    <xf numFmtId="169" fontId="0" fillId="0" borderId="0" xfId="0" applyNumberFormat="1" applyAlignment="1">
      <alignment horizontal="center"/>
    </xf>
    <xf numFmtId="169" fontId="7" fillId="0" borderId="28" xfId="0" applyNumberFormat="1" applyFont="1" applyBorder="1" applyAlignment="1">
      <alignment horizontal="center"/>
    </xf>
    <xf numFmtId="0" fontId="121" fillId="0" borderId="29" xfId="0" applyFont="1" applyBorder="1" applyAlignment="1">
      <alignment horizontal="left" vertical="top"/>
    </xf>
    <xf numFmtId="0" fontId="7" fillId="0" borderId="12" xfId="0" applyFont="1" applyBorder="1" applyAlignment="1">
      <alignment horizontal="right"/>
    </xf>
    <xf numFmtId="0" fontId="174" fillId="0" borderId="12" xfId="0" applyFont="1" applyBorder="1" applyAlignment="1">
      <alignment vertical="top" wrapText="1"/>
    </xf>
    <xf numFmtId="0" fontId="7" fillId="0" borderId="12" xfId="0" applyFont="1" applyBorder="1" applyAlignment="1">
      <alignment horizontal="center"/>
    </xf>
    <xf numFmtId="0" fontId="198" fillId="0" borderId="12" xfId="0" applyFont="1" applyBorder="1" applyAlignment="1">
      <alignment horizontal="left" vertical="top"/>
    </xf>
    <xf numFmtId="0" fontId="174" fillId="15" borderId="12" xfId="0" applyFont="1" applyFill="1" applyBorder="1" applyAlignment="1">
      <alignment horizontal="right"/>
    </xf>
    <xf numFmtId="0" fontId="174" fillId="0" borderId="12" xfId="0" applyFont="1" applyBorder="1" applyAlignment="1">
      <alignment horizontal="right"/>
    </xf>
    <xf numFmtId="196" fontId="186" fillId="0" borderId="12" xfId="0" applyNumberFormat="1" applyFont="1" applyBorder="1" applyAlignment="1">
      <alignment horizontal="left" vertical="top" wrapText="1"/>
    </xf>
    <xf numFmtId="0" fontId="7" fillId="0" borderId="5" xfId="0" applyFont="1" applyBorder="1" applyAlignment="1">
      <alignment horizontal="left" vertical="top" wrapText="1"/>
    </xf>
    <xf numFmtId="0" fontId="174" fillId="0" borderId="18" xfId="0" applyFont="1" applyBorder="1" applyAlignment="1">
      <alignment horizontal="center"/>
    </xf>
    <xf numFmtId="0" fontId="121" fillId="0" borderId="0" xfId="0" applyFont="1" applyAlignment="1">
      <alignment horizontal="left" vertical="top"/>
    </xf>
    <xf numFmtId="0" fontId="7" fillId="0" borderId="0" xfId="0" applyFont="1" applyAlignment="1">
      <alignment vertical="top" wrapText="1"/>
    </xf>
    <xf numFmtId="4" fontId="174" fillId="0" borderId="0" xfId="11" applyNumberFormat="1" applyFont="1" applyFill="1" applyBorder="1" applyAlignment="1">
      <alignment horizontal="center" wrapText="1"/>
    </xf>
    <xf numFmtId="169" fontId="161" fillId="0" borderId="0" xfId="0" applyNumberFormat="1" applyFont="1" applyAlignment="1">
      <alignment horizontal="center"/>
    </xf>
    <xf numFmtId="4" fontId="7" fillId="0" borderId="12" xfId="0" applyNumberFormat="1" applyFont="1" applyBorder="1" applyAlignment="1">
      <alignment horizontal="center"/>
    </xf>
    <xf numFmtId="0" fontId="121" fillId="15" borderId="12" xfId="0" applyFont="1" applyFill="1" applyBorder="1" applyAlignment="1">
      <alignment horizontal="left" vertical="top"/>
    </xf>
    <xf numFmtId="0" fontId="5" fillId="15" borderId="12" xfId="0" applyFont="1" applyFill="1" applyBorder="1" applyAlignment="1">
      <alignment horizontal="left" vertical="top" wrapText="1"/>
    </xf>
    <xf numFmtId="0" fontId="7" fillId="15" borderId="6" xfId="0" applyFont="1" applyFill="1" applyBorder="1" applyAlignment="1">
      <alignment horizontal="right"/>
    </xf>
    <xf numFmtId="0" fontId="7" fillId="15" borderId="12" xfId="0" applyFont="1" applyFill="1" applyBorder="1" applyAlignment="1">
      <alignment horizontal="right"/>
    </xf>
    <xf numFmtId="169" fontId="7" fillId="15" borderId="6" xfId="0" applyNumberFormat="1" applyFont="1" applyFill="1" applyBorder="1" applyAlignment="1">
      <alignment horizontal="center"/>
    </xf>
    <xf numFmtId="0" fontId="7" fillId="15" borderId="12" xfId="0" applyFont="1" applyFill="1" applyBorder="1" applyAlignment="1">
      <alignment horizontal="left" vertical="top" wrapText="1"/>
    </xf>
    <xf numFmtId="0" fontId="121" fillId="15" borderId="0" xfId="0" applyFont="1" applyFill="1"/>
    <xf numFmtId="0" fontId="161" fillId="15" borderId="25" xfId="0" applyFont="1" applyFill="1" applyBorder="1" applyAlignment="1">
      <alignment vertical="top" wrapText="1"/>
    </xf>
    <xf numFmtId="0" fontId="7" fillId="15" borderId="28" xfId="0" applyFont="1" applyFill="1" applyBorder="1" applyAlignment="1">
      <alignment horizontal="right"/>
    </xf>
    <xf numFmtId="4" fontId="7" fillId="15" borderId="28" xfId="0" applyNumberFormat="1" applyFont="1" applyFill="1" applyBorder="1" applyAlignment="1">
      <alignment horizontal="right"/>
    </xf>
    <xf numFmtId="0" fontId="0" fillId="15" borderId="0" xfId="0" applyFill="1"/>
    <xf numFmtId="0" fontId="121" fillId="15" borderId="12" xfId="0" applyFont="1" applyFill="1" applyBorder="1" applyAlignment="1">
      <alignment horizontal="left"/>
    </xf>
    <xf numFmtId="0" fontId="108" fillId="15" borderId="12" xfId="0" applyFont="1" applyFill="1" applyBorder="1" applyAlignment="1">
      <alignment vertical="top" wrapText="1"/>
    </xf>
    <xf numFmtId="0" fontId="121" fillId="15" borderId="0" xfId="0" applyFont="1" applyFill="1" applyAlignment="1">
      <alignment horizontal="left" vertical="top"/>
    </xf>
    <xf numFmtId="0" fontId="7" fillId="15" borderId="0" xfId="0" applyFont="1" applyFill="1" applyAlignment="1">
      <alignment vertical="top" wrapText="1"/>
    </xf>
    <xf numFmtId="169" fontId="174" fillId="15" borderId="0" xfId="11" applyNumberFormat="1" applyFont="1" applyFill="1" applyBorder="1" applyAlignment="1">
      <alignment horizontal="center" wrapText="1"/>
    </xf>
    <xf numFmtId="169" fontId="161" fillId="15" borderId="0" xfId="0" applyNumberFormat="1" applyFont="1" applyFill="1" applyAlignment="1">
      <alignment horizontal="center"/>
    </xf>
    <xf numFmtId="169" fontId="174" fillId="0" borderId="12" xfId="11" applyNumberFormat="1" applyFont="1" applyFill="1" applyBorder="1" applyAlignment="1">
      <alignment horizontal="center" wrapText="1"/>
    </xf>
    <xf numFmtId="169" fontId="161" fillId="0" borderId="12" xfId="0" applyNumberFormat="1" applyFont="1" applyBorder="1" applyAlignment="1">
      <alignment horizontal="center"/>
    </xf>
    <xf numFmtId="169" fontId="7" fillId="0" borderId="12" xfId="10" applyNumberFormat="1" applyFont="1" applyFill="1" applyBorder="1" applyAlignment="1">
      <alignment horizontal="center"/>
    </xf>
    <xf numFmtId="0" fontId="7" fillId="15" borderId="12" xfId="0" applyFont="1" applyFill="1" applyBorder="1" applyAlignment="1">
      <alignment vertical="top" wrapText="1"/>
    </xf>
    <xf numFmtId="169" fontId="7" fillId="0" borderId="0" xfId="0" applyNumberFormat="1" applyFont="1" applyAlignment="1">
      <alignment horizontal="center" vertical="top"/>
    </xf>
    <xf numFmtId="169" fontId="161" fillId="0" borderId="0" xfId="0" applyNumberFormat="1" applyFont="1" applyAlignment="1">
      <alignment horizontal="center" vertical="top"/>
    </xf>
    <xf numFmtId="0" fontId="7" fillId="15" borderId="12" xfId="0" applyFont="1" applyFill="1" applyBorder="1" applyAlignment="1">
      <alignment horizontal="center"/>
    </xf>
    <xf numFmtId="169" fontId="7" fillId="0" borderId="0" xfId="0" applyNumberFormat="1" applyFont="1" applyAlignment="1">
      <alignment horizontal="center"/>
    </xf>
    <xf numFmtId="0" fontId="121" fillId="0" borderId="11" xfId="0" applyFont="1" applyBorder="1" applyAlignment="1">
      <alignment horizontal="left" vertical="top"/>
    </xf>
    <xf numFmtId="0" fontId="191" fillId="0" borderId="11" xfId="0" applyFont="1" applyBorder="1" applyAlignment="1">
      <alignment vertical="top" wrapText="1"/>
    </xf>
    <xf numFmtId="0" fontId="7" fillId="0" borderId="11" xfId="0" applyFont="1" applyBorder="1" applyAlignment="1">
      <alignment horizontal="right"/>
    </xf>
    <xf numFmtId="169" fontId="7" fillId="0" borderId="11" xfId="0" applyNumberFormat="1" applyFont="1" applyBorder="1" applyAlignment="1">
      <alignment horizontal="center"/>
    </xf>
    <xf numFmtId="169" fontId="161" fillId="0" borderId="11" xfId="0" applyNumberFormat="1" applyFont="1" applyBorder="1" applyAlignment="1">
      <alignment horizontal="center"/>
    </xf>
    <xf numFmtId="0" fontId="190" fillId="0" borderId="0" xfId="0" applyFont="1"/>
    <xf numFmtId="0" fontId="190" fillId="0" borderId="0" xfId="0" applyFont="1" applyAlignment="1">
      <alignment vertical="top" wrapText="1"/>
    </xf>
    <xf numFmtId="0" fontId="190" fillId="0" borderId="11" xfId="0" applyFont="1" applyBorder="1" applyAlignment="1">
      <alignment vertical="top" wrapText="1"/>
    </xf>
    <xf numFmtId="0" fontId="190" fillId="0" borderId="0" xfId="0" applyFont="1" applyAlignment="1">
      <alignment horizontal="right"/>
    </xf>
    <xf numFmtId="0" fontId="7" fillId="0" borderId="11" xfId="0" applyFont="1" applyBorder="1" applyAlignment="1">
      <alignment horizontal="left"/>
    </xf>
    <xf numFmtId="0" fontId="6" fillId="0" borderId="11" xfId="0" applyFont="1" applyBorder="1" applyAlignment="1">
      <alignment horizontal="right"/>
    </xf>
    <xf numFmtId="169" fontId="6" fillId="0" borderId="11" xfId="0" applyNumberFormat="1" applyFont="1" applyBorder="1" applyAlignment="1">
      <alignment horizontal="center"/>
    </xf>
    <xf numFmtId="0" fontId="6" fillId="0" borderId="0" xfId="0" applyFont="1" applyAlignment="1">
      <alignment horizontal="right"/>
    </xf>
    <xf numFmtId="169" fontId="6" fillId="0" borderId="0" xfId="0" applyNumberFormat="1" applyFont="1" applyAlignment="1">
      <alignment horizontal="center"/>
    </xf>
    <xf numFmtId="17" fontId="0" fillId="0" borderId="0" xfId="0" applyNumberFormat="1"/>
    <xf numFmtId="4" fontId="0" fillId="0" borderId="0" xfId="0" applyNumberFormat="1" applyAlignment="1">
      <alignment horizontal="right"/>
    </xf>
    <xf numFmtId="0" fontId="199" fillId="0" borderId="0" xfId="48" applyFont="1" applyAlignment="1">
      <alignment horizontal="center"/>
    </xf>
    <xf numFmtId="4" fontId="199" fillId="0" borderId="0" xfId="48" applyNumberFormat="1" applyFont="1" applyAlignment="1">
      <alignment horizontal="right"/>
    </xf>
    <xf numFmtId="0" fontId="5" fillId="0" borderId="0" xfId="48" applyAlignment="1">
      <alignment vertical="top"/>
    </xf>
    <xf numFmtId="0" fontId="5" fillId="0" borderId="0" xfId="48" applyAlignment="1">
      <alignment vertical="top" wrapText="1"/>
    </xf>
    <xf numFmtId="0" fontId="5" fillId="0" borderId="0" xfId="48" applyAlignment="1">
      <alignment horizontal="center"/>
    </xf>
    <xf numFmtId="4" fontId="5" fillId="0" borderId="0" xfId="48" applyNumberFormat="1" applyAlignment="1">
      <alignment horizontal="right"/>
    </xf>
    <xf numFmtId="0" fontId="201" fillId="0" borderId="0" xfId="48" applyFont="1" applyAlignment="1">
      <alignment vertical="top"/>
    </xf>
    <xf numFmtId="0" fontId="208" fillId="0" borderId="0" xfId="48" applyFont="1" applyAlignment="1">
      <alignment vertical="top" wrapText="1"/>
    </xf>
    <xf numFmtId="0" fontId="209" fillId="0" borderId="0" xfId="48" applyFont="1" applyAlignment="1">
      <alignment vertical="top"/>
    </xf>
    <xf numFmtId="0" fontId="209" fillId="0" borderId="0" xfId="48" applyFont="1" applyAlignment="1">
      <alignment horizontal="center"/>
    </xf>
    <xf numFmtId="4" fontId="209" fillId="0" borderId="0" xfId="48" applyNumberFormat="1" applyFont="1" applyAlignment="1">
      <alignment horizontal="right"/>
    </xf>
    <xf numFmtId="0" fontId="162" fillId="0" borderId="0" xfId="48" applyFont="1" applyAlignment="1">
      <alignment vertical="top" wrapText="1"/>
    </xf>
    <xf numFmtId="0" fontId="162" fillId="0" borderId="0" xfId="48" applyFont="1" applyAlignment="1">
      <alignment vertical="top"/>
    </xf>
    <xf numFmtId="0" fontId="162" fillId="0" borderId="0" xfId="48" applyFont="1" applyAlignment="1">
      <alignment horizontal="center"/>
    </xf>
    <xf numFmtId="4" fontId="162" fillId="0" borderId="0" xfId="48" applyNumberFormat="1" applyFont="1" applyAlignment="1">
      <alignment horizontal="right"/>
    </xf>
    <xf numFmtId="0" fontId="162" fillId="0" borderId="0" xfId="48" applyFont="1" applyAlignment="1">
      <alignment horizontal="center" vertical="top" wrapText="1"/>
    </xf>
    <xf numFmtId="4" fontId="162" fillId="0" borderId="0" xfId="48" applyNumberFormat="1" applyFont="1" applyAlignment="1">
      <alignment horizontal="right" vertical="top"/>
    </xf>
    <xf numFmtId="0" fontId="5" fillId="0" borderId="11" xfId="48" applyBorder="1" applyAlignment="1">
      <alignment vertical="top"/>
    </xf>
    <xf numFmtId="0" fontId="162" fillId="0" borderId="11" xfId="48" applyFont="1" applyBorder="1" applyAlignment="1">
      <alignment vertical="top" wrapText="1"/>
    </xf>
    <xf numFmtId="0" fontId="162" fillId="0" borderId="11" xfId="48" applyFont="1" applyBorder="1" applyAlignment="1">
      <alignment horizontal="center" vertical="top" wrapText="1"/>
    </xf>
    <xf numFmtId="4" fontId="162" fillId="0" borderId="11" xfId="48" applyNumberFormat="1" applyFont="1" applyBorder="1" applyAlignment="1">
      <alignment horizontal="right" vertical="top"/>
    </xf>
    <xf numFmtId="4" fontId="162" fillId="0" borderId="11" xfId="48" applyNumberFormat="1" applyFont="1" applyBorder="1" applyAlignment="1">
      <alignment horizontal="right"/>
    </xf>
    <xf numFmtId="49" fontId="162" fillId="0" borderId="0" xfId="48" applyNumberFormat="1" applyFont="1" applyAlignment="1">
      <alignment horizontal="center" vertical="top" wrapText="1"/>
    </xf>
    <xf numFmtId="4" fontId="5" fillId="0" borderId="0" xfId="48" applyNumberFormat="1" applyAlignment="1">
      <alignment horizontal="right" vertical="top"/>
    </xf>
    <xf numFmtId="4" fontId="162" fillId="0" borderId="0" xfId="48" applyNumberFormat="1" applyFont="1" applyAlignment="1">
      <alignment vertical="top"/>
    </xf>
    <xf numFmtId="49" fontId="5" fillId="0" borderId="0" xfId="48" applyNumberFormat="1" applyAlignment="1">
      <alignment horizontal="center" vertical="top" wrapText="1"/>
    </xf>
    <xf numFmtId="4" fontId="5" fillId="0" borderId="0" xfId="48" applyNumberFormat="1" applyAlignment="1">
      <alignment vertical="top"/>
    </xf>
    <xf numFmtId="0" fontId="162" fillId="0" borderId="0" xfId="48" applyFont="1" applyAlignment="1">
      <alignment horizontal="right"/>
    </xf>
    <xf numFmtId="0" fontId="162" fillId="0" borderId="11" xfId="48" applyFont="1" applyBorder="1" applyAlignment="1">
      <alignment horizontal="right"/>
    </xf>
    <xf numFmtId="0" fontId="162" fillId="0" borderId="11" xfId="48" applyFont="1" applyBorder="1" applyAlignment="1">
      <alignment horizontal="center"/>
    </xf>
    <xf numFmtId="0" fontId="162" fillId="11" borderId="0" xfId="48" applyFont="1" applyFill="1" applyAlignment="1">
      <alignment vertical="top" wrapText="1"/>
    </xf>
    <xf numFmtId="0" fontId="192" fillId="11" borderId="0" xfId="48" applyFont="1" applyFill="1" applyAlignment="1">
      <alignment vertical="top" wrapText="1"/>
    </xf>
    <xf numFmtId="0" fontId="162" fillId="11" borderId="0" xfId="48" applyFont="1" applyFill="1" applyAlignment="1">
      <alignment horizontal="center"/>
    </xf>
    <xf numFmtId="4" fontId="162" fillId="11" borderId="0" xfId="48" applyNumberFormat="1" applyFont="1" applyFill="1" applyAlignment="1">
      <alignment horizontal="right"/>
    </xf>
    <xf numFmtId="0" fontId="134" fillId="0" borderId="0" xfId="0" applyFont="1" applyAlignment="1">
      <alignment vertical="top" wrapText="1"/>
    </xf>
    <xf numFmtId="0" fontId="134" fillId="0" borderId="0" xfId="0" applyFont="1" applyAlignment="1">
      <alignment horizontal="right"/>
    </xf>
    <xf numFmtId="0" fontId="159" fillId="0" borderId="0" xfId="0" applyFont="1" applyAlignment="1">
      <alignment horizontal="right"/>
    </xf>
    <xf numFmtId="0" fontId="16" fillId="0" borderId="7" xfId="0" applyFont="1" applyBorder="1" applyAlignment="1">
      <alignment horizontal="justify" vertical="top"/>
    </xf>
    <xf numFmtId="165" fontId="19" fillId="0" borderId="7" xfId="0" applyNumberFormat="1" applyFont="1" applyBorder="1" applyAlignment="1">
      <alignment vertical="top"/>
    </xf>
    <xf numFmtId="0" fontId="16" fillId="0" borderId="7" xfId="0" applyFont="1" applyBorder="1" applyAlignment="1">
      <alignment horizontal="left" vertical="top"/>
    </xf>
    <xf numFmtId="0" fontId="213" fillId="0" borderId="0" xfId="49"/>
    <xf numFmtId="0" fontId="0" fillId="0" borderId="0" xfId="0" applyAlignment="1">
      <alignment wrapText="1"/>
    </xf>
    <xf numFmtId="49" fontId="90" fillId="0" borderId="23" xfId="155" applyNumberFormat="1" applyFont="1" applyBorder="1" applyAlignment="1">
      <alignment horizontal="center" vertical="center"/>
    </xf>
    <xf numFmtId="49" fontId="90" fillId="0" borderId="48" xfId="155" applyNumberFormat="1" applyFont="1" applyBorder="1" applyAlignment="1">
      <alignment horizontal="center" vertical="center"/>
    </xf>
    <xf numFmtId="4" fontId="213" fillId="0" borderId="0" xfId="49" applyNumberFormat="1"/>
    <xf numFmtId="165" fontId="21" fillId="38" borderId="0" xfId="0" applyNumberFormat="1" applyFont="1" applyFill="1" applyAlignment="1">
      <alignment horizontal="right" vertical="top"/>
    </xf>
    <xf numFmtId="165" fontId="32" fillId="38" borderId="10" xfId="0" applyNumberFormat="1" applyFont="1" applyFill="1" applyBorder="1" applyAlignment="1" applyProtection="1">
      <alignment vertical="top"/>
      <protection locked="0"/>
    </xf>
    <xf numFmtId="165" fontId="32" fillId="38" borderId="7" xfId="0" applyNumberFormat="1" applyFont="1" applyFill="1" applyBorder="1" applyAlignment="1" applyProtection="1">
      <alignment vertical="top"/>
      <protection locked="0"/>
    </xf>
    <xf numFmtId="169" fontId="21" fillId="38" borderId="0" xfId="0" applyNumberFormat="1" applyFont="1" applyFill="1" applyAlignment="1">
      <alignment horizontal="right" vertical="top"/>
    </xf>
    <xf numFmtId="0" fontId="36" fillId="0" borderId="0" xfId="156" applyFont="1" applyAlignment="1">
      <alignment vertical="top"/>
    </xf>
    <xf numFmtId="0" fontId="37" fillId="0" borderId="0" xfId="156" applyFont="1" applyAlignment="1">
      <alignment vertical="top"/>
    </xf>
    <xf numFmtId="0" fontId="35" fillId="0" borderId="0" xfId="156" applyFont="1"/>
    <xf numFmtId="169" fontId="35" fillId="0" borderId="0" xfId="156" applyNumberFormat="1" applyFont="1"/>
    <xf numFmtId="0" fontId="35" fillId="0" borderId="0" xfId="156" applyFont="1" applyAlignment="1">
      <alignment vertical="top"/>
    </xf>
    <xf numFmtId="0" fontId="38" fillId="0" borderId="0" xfId="156" applyFont="1" applyAlignment="1">
      <alignment vertical="top" wrapText="1"/>
    </xf>
    <xf numFmtId="0" fontId="41" fillId="0" borderId="0" xfId="156" applyFont="1" applyAlignment="1">
      <alignment vertical="top"/>
    </xf>
    <xf numFmtId="0" fontId="81" fillId="0" borderId="0" xfId="156" applyFont="1" applyAlignment="1">
      <alignment vertical="top"/>
    </xf>
    <xf numFmtId="0" fontId="40" fillId="0" borderId="0" xfId="156" applyFont="1" applyAlignment="1">
      <alignment vertical="top"/>
    </xf>
    <xf numFmtId="0" fontId="45" fillId="0" borderId="0" xfId="156" applyFont="1" applyAlignment="1">
      <alignment vertical="top"/>
    </xf>
    <xf numFmtId="0" fontId="242" fillId="0" borderId="0" xfId="156" applyFont="1" applyAlignment="1">
      <alignment vertical="top"/>
    </xf>
    <xf numFmtId="0" fontId="38" fillId="0" borderId="0" xfId="156" applyFont="1"/>
    <xf numFmtId="169" fontId="38" fillId="0" borderId="0" xfId="156" applyNumberFormat="1" applyFont="1"/>
    <xf numFmtId="169" fontId="45" fillId="0" borderId="0" xfId="156" applyNumberFormat="1" applyFont="1" applyAlignment="1">
      <alignment horizontal="right"/>
    </xf>
    <xf numFmtId="0" fontId="244" fillId="0" borderId="0" xfId="156" applyFont="1" applyAlignment="1">
      <alignment horizontal="right" vertical="top"/>
    </xf>
    <xf numFmtId="0" fontId="45" fillId="0" borderId="0" xfId="156" applyFont="1" applyAlignment="1">
      <alignment horizontal="left" vertical="top" wrapText="1"/>
    </xf>
    <xf numFmtId="0" fontId="45" fillId="0" borderId="8" xfId="156" applyFont="1" applyBorder="1" applyAlignment="1">
      <alignment horizontal="right" vertical="top"/>
    </xf>
    <xf numFmtId="169" fontId="45" fillId="0" borderId="8" xfId="156" applyNumberFormat="1" applyFont="1" applyBorder="1"/>
    <xf numFmtId="0" fontId="43" fillId="0" borderId="0" xfId="156" applyFont="1" applyAlignment="1">
      <alignment horizontal="right" vertical="top"/>
    </xf>
    <xf numFmtId="2" fontId="66" fillId="0" borderId="0" xfId="156" applyNumberFormat="1" applyFont="1" applyAlignment="1">
      <alignment horizontal="right" vertical="top" wrapText="1"/>
    </xf>
    <xf numFmtId="49" fontId="243" fillId="0" borderId="0" xfId="156" applyNumberFormat="1" applyFont="1" applyAlignment="1">
      <alignment horizontal="right" vertical="top" wrapText="1"/>
    </xf>
    <xf numFmtId="169" fontId="242" fillId="0" borderId="0" xfId="156" applyNumberFormat="1" applyFont="1"/>
    <xf numFmtId="0" fontId="242" fillId="0" borderId="0" xfId="156" applyFont="1"/>
    <xf numFmtId="169" fontId="71" fillId="0" borderId="0" xfId="156" applyNumberFormat="1" applyFont="1"/>
    <xf numFmtId="0" fontId="46" fillId="0" borderId="0" xfId="156" applyFont="1" applyAlignment="1">
      <alignment horizontal="left" vertical="top" wrapText="1"/>
    </xf>
    <xf numFmtId="0" fontId="47" fillId="0" borderId="13" xfId="156" applyFont="1" applyBorder="1" applyAlignment="1">
      <alignment horizontal="left" vertical="top"/>
    </xf>
    <xf numFmtId="0" fontId="45" fillId="0" borderId="0" xfId="156" applyFont="1" applyAlignment="1">
      <alignment horizontal="left" vertical="top"/>
    </xf>
    <xf numFmtId="0" fontId="43" fillId="0" borderId="0" xfId="156" applyFont="1" applyAlignment="1">
      <alignment horizontal="left" vertical="top"/>
    </xf>
    <xf numFmtId="0" fontId="36" fillId="0" borderId="0" xfId="156" applyFont="1" applyAlignment="1">
      <alignment horizontal="left" vertical="top"/>
    </xf>
    <xf numFmtId="0" fontId="47" fillId="0" borderId="13" xfId="156" applyFont="1" applyBorder="1" applyAlignment="1">
      <alignment horizontal="left" vertical="top" wrapText="1"/>
    </xf>
    <xf numFmtId="0" fontId="38" fillId="0" borderId="0" xfId="156" applyFont="1" applyAlignment="1">
      <alignment vertical="top"/>
    </xf>
    <xf numFmtId="0" fontId="43" fillId="0" borderId="0" xfId="156" applyFont="1" applyAlignment="1">
      <alignment vertical="top"/>
    </xf>
    <xf numFmtId="4" fontId="36" fillId="0" borderId="0" xfId="156" applyNumberFormat="1" applyFont="1"/>
    <xf numFmtId="0" fontId="43" fillId="0" borderId="0" xfId="156" applyFont="1" applyAlignment="1">
      <alignment vertical="top" wrapText="1"/>
    </xf>
    <xf numFmtId="0" fontId="34" fillId="0" borderId="0" xfId="156" applyFont="1" applyAlignment="1">
      <alignment horizontal="center" vertical="top" wrapText="1"/>
    </xf>
    <xf numFmtId="4" fontId="50" fillId="0" borderId="0" xfId="156" applyNumberFormat="1" applyFont="1" applyAlignment="1">
      <alignment horizontal="center"/>
    </xf>
    <xf numFmtId="4" fontId="50" fillId="0" borderId="0" xfId="156" applyNumberFormat="1" applyFont="1" applyAlignment="1">
      <alignment horizontal="right"/>
    </xf>
    <xf numFmtId="169" fontId="50" fillId="0" borderId="0" xfId="156" applyNumberFormat="1" applyFont="1" applyAlignment="1">
      <alignment horizontal="right"/>
    </xf>
    <xf numFmtId="0" fontId="50" fillId="0" borderId="0" xfId="156" applyFont="1" applyAlignment="1">
      <alignment horizontal="center" vertical="top" wrapText="1"/>
    </xf>
    <xf numFmtId="0" fontId="36" fillId="0" borderId="0" xfId="156" applyFont="1" applyAlignment="1">
      <alignment horizontal="center" vertical="top"/>
    </xf>
    <xf numFmtId="49" fontId="38" fillId="0" borderId="0" xfId="156" applyNumberFormat="1" applyFont="1" applyAlignment="1">
      <alignment horizontal="left" vertical="top"/>
    </xf>
    <xf numFmtId="4" fontId="50" fillId="0" borderId="0" xfId="156" applyNumberFormat="1" applyFont="1" applyAlignment="1">
      <alignment horizontal="right" vertical="top"/>
    </xf>
    <xf numFmtId="0" fontId="54" fillId="0" borderId="0" xfId="156" applyFont="1" applyAlignment="1">
      <alignment horizontal="center"/>
    </xf>
    <xf numFmtId="4" fontId="34" fillId="0" borderId="0" xfId="156" applyNumberFormat="1" applyFont="1" applyAlignment="1">
      <alignment horizontal="right" vertical="top"/>
    </xf>
    <xf numFmtId="0" fontId="51" fillId="0" borderId="0" xfId="156" applyFont="1" applyAlignment="1">
      <alignment vertical="top" wrapText="1"/>
    </xf>
    <xf numFmtId="0" fontId="53" fillId="0" borderId="0" xfId="156" applyFont="1"/>
    <xf numFmtId="169" fontId="53" fillId="0" borderId="0" xfId="156" applyNumberFormat="1" applyFont="1"/>
    <xf numFmtId="0" fontId="37" fillId="0" borderId="0" xfId="156" applyFont="1" applyAlignment="1">
      <alignment horizontal="left" wrapText="1"/>
    </xf>
    <xf numFmtId="0" fontId="54" fillId="0" borderId="0" xfId="156" applyFont="1" applyAlignment="1">
      <alignment horizontal="left" wrapText="1"/>
    </xf>
    <xf numFmtId="49" fontId="61" fillId="0" borderId="0" xfId="156" applyNumberFormat="1" applyFont="1" applyAlignment="1">
      <alignment horizontal="left" vertical="top" wrapText="1"/>
    </xf>
    <xf numFmtId="0" fontId="51" fillId="0" borderId="0" xfId="156" applyFont="1" applyAlignment="1">
      <alignment horizontal="center" vertical="top"/>
    </xf>
    <xf numFmtId="49" fontId="51" fillId="0" borderId="0" xfId="156" applyNumberFormat="1" applyFont="1" applyAlignment="1">
      <alignment horizontal="left" vertical="top" wrapText="1"/>
    </xf>
    <xf numFmtId="4" fontId="62" fillId="0" borderId="0" xfId="156" applyNumberFormat="1" applyFont="1" applyAlignment="1">
      <alignment horizontal="right" vertical="top"/>
    </xf>
    <xf numFmtId="49" fontId="37" fillId="0" borderId="0" xfId="156" quotePrefix="1" applyNumberFormat="1" applyFont="1" applyAlignment="1">
      <alignment horizontal="center" vertical="top"/>
    </xf>
    <xf numFmtId="170" fontId="54" fillId="0" borderId="0" xfId="156" quotePrefix="1" applyNumberFormat="1" applyFont="1" applyAlignment="1">
      <alignment vertical="top" wrapText="1"/>
    </xf>
    <xf numFmtId="0" fontId="53" fillId="0" borderId="0" xfId="156" applyFont="1" applyAlignment="1">
      <alignment horizontal="right"/>
    </xf>
    <xf numFmtId="49" fontId="37" fillId="0" borderId="14" xfId="156" applyNumberFormat="1" applyFont="1" applyBorder="1" applyAlignment="1">
      <alignment horizontal="center" vertical="top"/>
    </xf>
    <xf numFmtId="170" fontId="54" fillId="0" borderId="14" xfId="156" applyNumberFormat="1" applyFont="1" applyBorder="1" applyAlignment="1">
      <alignment horizontal="right" vertical="top"/>
    </xf>
    <xf numFmtId="3" fontId="53" fillId="0" borderId="14" xfId="156" quotePrefix="1" applyNumberFormat="1" applyFont="1" applyBorder="1" applyAlignment="1">
      <alignment horizontal="right"/>
    </xf>
    <xf numFmtId="170" fontId="53" fillId="0" borderId="14" xfId="156" applyNumberFormat="1" applyFont="1" applyBorder="1" applyAlignment="1">
      <alignment horizontal="right"/>
    </xf>
    <xf numFmtId="49" fontId="37" fillId="0" borderId="0" xfId="156" applyNumberFormat="1" applyFont="1" applyAlignment="1">
      <alignment horizontal="center" vertical="top"/>
    </xf>
    <xf numFmtId="170" fontId="54" fillId="0" borderId="0" xfId="156" applyNumberFormat="1" applyFont="1" applyAlignment="1">
      <alignment horizontal="right" vertical="top"/>
    </xf>
    <xf numFmtId="0" fontId="53" fillId="0" borderId="0" xfId="156" quotePrefix="1" applyFont="1" applyAlignment="1">
      <alignment horizontal="right"/>
    </xf>
    <xf numFmtId="170" fontId="53" fillId="0" borderId="0" xfId="156" applyNumberFormat="1" applyFont="1" applyAlignment="1">
      <alignment horizontal="right"/>
    </xf>
    <xf numFmtId="0" fontId="37" fillId="0" borderId="14" xfId="156" applyFont="1" applyBorder="1" applyAlignment="1">
      <alignment horizontal="center" vertical="top"/>
    </xf>
    <xf numFmtId="0" fontId="54" fillId="0" borderId="14" xfId="156" quotePrefix="1" applyFont="1" applyBorder="1" applyAlignment="1">
      <alignment horizontal="right"/>
    </xf>
    <xf numFmtId="4" fontId="53" fillId="0" borderId="14" xfId="156" applyNumberFormat="1" applyFont="1" applyBorder="1"/>
    <xf numFmtId="0" fontId="37" fillId="0" borderId="0" xfId="156" applyFont="1" applyAlignment="1">
      <alignment horizontal="center" vertical="top"/>
    </xf>
    <xf numFmtId="0" fontId="37" fillId="0" borderId="0" xfId="156" quotePrefix="1" applyFont="1" applyAlignment="1">
      <alignment horizontal="center" vertical="top"/>
    </xf>
    <xf numFmtId="3" fontId="53" fillId="0" borderId="14" xfId="156" applyNumberFormat="1" applyFont="1" applyBorder="1"/>
    <xf numFmtId="0" fontId="37" fillId="0" borderId="15" xfId="156" applyFont="1" applyBorder="1" applyAlignment="1">
      <alignment horizontal="center" vertical="top"/>
    </xf>
    <xf numFmtId="0" fontId="54" fillId="0" borderId="15" xfId="156" applyFont="1" applyBorder="1" applyAlignment="1">
      <alignment horizontal="right"/>
    </xf>
    <xf numFmtId="0" fontId="53" fillId="0" borderId="15" xfId="156" applyFont="1" applyBorder="1"/>
    <xf numFmtId="170" fontId="53" fillId="0" borderId="15" xfId="156" applyNumberFormat="1" applyFont="1" applyBorder="1" applyAlignment="1">
      <alignment horizontal="right"/>
    </xf>
    <xf numFmtId="0" fontId="37" fillId="0" borderId="0" xfId="156" applyFont="1" applyAlignment="1">
      <alignment horizontal="right" vertical="top"/>
    </xf>
    <xf numFmtId="170" fontId="37" fillId="0" borderId="0" xfId="156" applyNumberFormat="1" applyFont="1" applyAlignment="1">
      <alignment horizontal="right" vertical="top"/>
    </xf>
    <xf numFmtId="0" fontId="54" fillId="0" borderId="0" xfId="156" applyFont="1" applyAlignment="1">
      <alignment horizontal="right"/>
    </xf>
    <xf numFmtId="0" fontId="45" fillId="0" borderId="0" xfId="156" applyFont="1" applyAlignment="1">
      <alignment horizontal="center" vertical="top"/>
    </xf>
    <xf numFmtId="49" fontId="69" fillId="0" borderId="0" xfId="156" applyNumberFormat="1" applyFont="1" applyAlignment="1">
      <alignment horizontal="left" vertical="top" wrapText="1"/>
    </xf>
    <xf numFmtId="49" fontId="42" fillId="0" borderId="0" xfId="156" applyNumberFormat="1" applyFont="1" applyAlignment="1">
      <alignment horizontal="center" vertical="top" wrapText="1"/>
    </xf>
    <xf numFmtId="0" fontId="69" fillId="0" borderId="0" xfId="156" applyFont="1" applyAlignment="1">
      <alignment vertical="top" wrapText="1"/>
    </xf>
    <xf numFmtId="49" fontId="70" fillId="0" borderId="0" xfId="156" applyNumberFormat="1" applyFont="1" applyAlignment="1">
      <alignment horizontal="left" vertical="top" wrapText="1"/>
    </xf>
    <xf numFmtId="0" fontId="72" fillId="0" borderId="0" xfId="156" applyFont="1" applyAlignment="1">
      <alignment horizontal="center" vertical="top"/>
    </xf>
    <xf numFmtId="49" fontId="72" fillId="0" borderId="0" xfId="156" applyNumberFormat="1" applyFont="1" applyAlignment="1">
      <alignment horizontal="left" vertical="top" wrapText="1"/>
    </xf>
    <xf numFmtId="3" fontId="73" fillId="0" borderId="0" xfId="156" applyNumberFormat="1" applyFont="1" applyAlignment="1">
      <alignment horizontal="right" vertical="top"/>
    </xf>
    <xf numFmtId="4" fontId="73" fillId="0" borderId="0" xfId="156" applyNumberFormat="1" applyFont="1" applyAlignment="1">
      <alignment horizontal="right" vertical="top"/>
    </xf>
    <xf numFmtId="0" fontId="74" fillId="0" borderId="0" xfId="156" applyFont="1" applyAlignment="1">
      <alignment horizontal="center" vertical="top"/>
    </xf>
    <xf numFmtId="49" fontId="74" fillId="0" borderId="0" xfId="156" applyNumberFormat="1" applyFont="1" applyAlignment="1">
      <alignment horizontal="left" vertical="top" wrapText="1"/>
    </xf>
    <xf numFmtId="0" fontId="54" fillId="0" borderId="0" xfId="156" applyFont="1" applyAlignment="1">
      <alignment horizontal="center" vertical="top"/>
    </xf>
    <xf numFmtId="49" fontId="54" fillId="0" borderId="0" xfId="156" applyNumberFormat="1" applyFont="1" applyAlignment="1">
      <alignment horizontal="left" vertical="top" wrapText="1"/>
    </xf>
    <xf numFmtId="0" fontId="75" fillId="0" borderId="0" xfId="156" applyFont="1" applyAlignment="1">
      <alignment horizontal="center" vertical="top"/>
    </xf>
    <xf numFmtId="49" fontId="75" fillId="0" borderId="0" xfId="156" applyNumberFormat="1" applyFont="1" applyAlignment="1">
      <alignment horizontal="left" vertical="top" wrapText="1"/>
    </xf>
    <xf numFmtId="49" fontId="76" fillId="0" borderId="0" xfId="156" applyNumberFormat="1" applyFont="1" applyAlignment="1">
      <alignment horizontal="left" vertical="top" wrapText="1"/>
    </xf>
    <xf numFmtId="49" fontId="77" fillId="0" borderId="0" xfId="156" applyNumberFormat="1" applyFont="1" applyAlignment="1">
      <alignment horizontal="left" vertical="top" wrapText="1"/>
    </xf>
    <xf numFmtId="4" fontId="44" fillId="0" borderId="0" xfId="156" applyNumberFormat="1" applyFont="1" applyAlignment="1">
      <alignment horizontal="right" vertical="top"/>
    </xf>
    <xf numFmtId="49" fontId="59" fillId="11" borderId="0" xfId="156" applyNumberFormat="1" applyFont="1" applyFill="1" applyAlignment="1">
      <alignment horizontal="center" vertical="top" wrapText="1"/>
    </xf>
    <xf numFmtId="49" fontId="59" fillId="11" borderId="0" xfId="156" applyNumberFormat="1" applyFont="1" applyFill="1" applyAlignment="1">
      <alignment horizontal="left" vertical="top" wrapText="1"/>
    </xf>
    <xf numFmtId="4" fontId="73" fillId="11" borderId="0" xfId="156" applyNumberFormat="1" applyFont="1" applyFill="1" applyAlignment="1">
      <alignment horizontal="right" vertical="top"/>
    </xf>
    <xf numFmtId="169" fontId="73" fillId="11" borderId="0" xfId="156" applyNumberFormat="1" applyFont="1" applyFill="1" applyAlignment="1">
      <alignment horizontal="right" vertical="top"/>
    </xf>
    <xf numFmtId="0" fontId="54" fillId="0" borderId="0" xfId="156" applyFont="1" applyAlignment="1">
      <alignment wrapText="1"/>
    </xf>
    <xf numFmtId="0" fontId="53" fillId="0" borderId="0" xfId="156" applyFont="1" applyAlignment="1">
      <alignment vertical="top"/>
    </xf>
    <xf numFmtId="169" fontId="73" fillId="0" borderId="0" xfId="156" applyNumberFormat="1" applyFont="1" applyAlignment="1">
      <alignment horizontal="right" vertical="top"/>
    </xf>
    <xf numFmtId="0" fontId="54" fillId="0" borderId="0" xfId="156" applyFont="1"/>
    <xf numFmtId="4" fontId="79" fillId="0" borderId="0" xfId="156" applyNumberFormat="1" applyFont="1" applyAlignment="1">
      <alignment horizontal="right" vertical="top"/>
    </xf>
    <xf numFmtId="4" fontId="80" fillId="0" borderId="0" xfId="156" applyNumberFormat="1" applyFont="1" applyAlignment="1">
      <alignment horizontal="right" vertical="top"/>
    </xf>
    <xf numFmtId="0" fontId="81" fillId="0" borderId="0" xfId="156" applyFont="1"/>
    <xf numFmtId="0" fontId="54" fillId="0" borderId="0" xfId="156" applyFont="1" applyAlignment="1">
      <alignment vertical="top" wrapText="1"/>
    </xf>
    <xf numFmtId="0" fontId="53" fillId="0" borderId="0" xfId="156" applyFont="1" applyAlignment="1">
      <alignment horizontal="right" vertical="top"/>
    </xf>
    <xf numFmtId="49" fontId="83" fillId="0" borderId="14" xfId="156" applyNumberFormat="1" applyFont="1" applyBorder="1" applyAlignment="1">
      <alignment horizontal="right" vertical="top" wrapText="1"/>
    </xf>
    <xf numFmtId="3" fontId="84" fillId="0" borderId="14" xfId="156" applyNumberFormat="1" applyFont="1" applyBorder="1" applyAlignment="1">
      <alignment horizontal="right" vertical="top"/>
    </xf>
    <xf numFmtId="3" fontId="85" fillId="0" borderId="14" xfId="156" applyNumberFormat="1" applyFont="1" applyBorder="1" applyAlignment="1">
      <alignment horizontal="right" vertical="top"/>
    </xf>
    <xf numFmtId="169" fontId="85" fillId="0" borderId="14" xfId="156" applyNumberFormat="1" applyFont="1" applyBorder="1" applyAlignment="1">
      <alignment horizontal="right" vertical="top"/>
    </xf>
    <xf numFmtId="49" fontId="66" fillId="0" borderId="0" xfId="156" applyNumberFormat="1" applyFont="1" applyAlignment="1">
      <alignment horizontal="right" vertical="top" wrapText="1"/>
    </xf>
    <xf numFmtId="49" fontId="59" fillId="11" borderId="0" xfId="156" applyNumberFormat="1" applyFont="1" applyFill="1" applyAlignment="1">
      <alignment horizontal="left" vertical="top"/>
    </xf>
    <xf numFmtId="3" fontId="83" fillId="0" borderId="16" xfId="156" applyNumberFormat="1" applyFont="1" applyBorder="1" applyAlignment="1">
      <alignment horizontal="right" vertical="top"/>
    </xf>
    <xf numFmtId="169" fontId="83" fillId="0" borderId="0" xfId="156" applyNumberFormat="1" applyFont="1" applyAlignment="1">
      <alignment horizontal="right" vertical="top"/>
    </xf>
    <xf numFmtId="49" fontId="83" fillId="0" borderId="16" xfId="156" applyNumberFormat="1" applyFont="1" applyBorder="1" applyAlignment="1">
      <alignment horizontal="right" vertical="top" wrapText="1"/>
    </xf>
    <xf numFmtId="3" fontId="83" fillId="0" borderId="0" xfId="156" applyNumberFormat="1" applyFont="1" applyAlignment="1">
      <alignment horizontal="right" vertical="top"/>
    </xf>
    <xf numFmtId="49" fontId="83" fillId="0" borderId="0" xfId="156" applyNumberFormat="1" applyFont="1" applyAlignment="1">
      <alignment horizontal="right" vertical="top" wrapText="1"/>
    </xf>
    <xf numFmtId="49" fontId="59" fillId="0" borderId="0" xfId="156" applyNumberFormat="1" applyFont="1" applyAlignment="1">
      <alignment horizontal="center" vertical="top" wrapText="1"/>
    </xf>
    <xf numFmtId="49" fontId="59" fillId="0" borderId="0" xfId="156" applyNumberFormat="1" applyFont="1" applyAlignment="1">
      <alignment horizontal="left" vertical="top"/>
    </xf>
    <xf numFmtId="49" fontId="69" fillId="11" borderId="0" xfId="156" applyNumberFormat="1" applyFont="1" applyFill="1" applyAlignment="1">
      <alignment horizontal="center" vertical="top"/>
    </xf>
    <xf numFmtId="49" fontId="86" fillId="11" borderId="0" xfId="156" applyNumberFormat="1" applyFont="1" applyFill="1" applyAlignment="1">
      <alignment horizontal="left" vertical="top"/>
    </xf>
    <xf numFmtId="0" fontId="54" fillId="0" borderId="0" xfId="156" applyFont="1" applyAlignment="1">
      <alignment vertical="center"/>
    </xf>
    <xf numFmtId="0" fontId="54" fillId="0" borderId="0" xfId="156" applyFont="1" applyAlignment="1">
      <alignment vertical="center" wrapText="1"/>
    </xf>
    <xf numFmtId="49" fontId="86" fillId="11" borderId="0" xfId="156" applyNumberFormat="1" applyFont="1" applyFill="1" applyAlignment="1">
      <alignment horizontal="center" vertical="top"/>
    </xf>
    <xf numFmtId="49" fontId="51" fillId="0" borderId="0" xfId="156" applyNumberFormat="1" applyFont="1" applyAlignment="1">
      <alignment horizontal="center" vertical="top" wrapText="1"/>
    </xf>
    <xf numFmtId="49" fontId="51" fillId="0" borderId="0" xfId="156" applyNumberFormat="1" applyFont="1" applyAlignment="1">
      <alignment horizontal="left" vertical="top"/>
    </xf>
    <xf numFmtId="0" fontId="54" fillId="0" borderId="14" xfId="156" applyFont="1" applyBorder="1" applyAlignment="1">
      <alignment horizontal="center" vertical="top"/>
    </xf>
    <xf numFmtId="3" fontId="84" fillId="0" borderId="0" xfId="156" applyNumberFormat="1" applyFont="1" applyAlignment="1">
      <alignment horizontal="right" vertical="top"/>
    </xf>
    <xf numFmtId="3" fontId="85" fillId="0" borderId="0" xfId="156" applyNumberFormat="1" applyFont="1" applyAlignment="1">
      <alignment horizontal="right" vertical="top"/>
    </xf>
    <xf numFmtId="169" fontId="85" fillId="0" borderId="0" xfId="156" applyNumberFormat="1" applyFont="1" applyAlignment="1">
      <alignment horizontal="right" vertical="top"/>
    </xf>
    <xf numFmtId="0" fontId="53" fillId="0" borderId="0" xfId="156" applyFont="1" applyAlignment="1">
      <alignment vertical="center"/>
    </xf>
    <xf numFmtId="49" fontId="51" fillId="7" borderId="0" xfId="156" applyNumberFormat="1" applyFont="1" applyFill="1" applyAlignment="1">
      <alignment horizontal="center" vertical="top" wrapText="1"/>
    </xf>
    <xf numFmtId="49" fontId="51" fillId="7" borderId="0" xfId="156" applyNumberFormat="1" applyFont="1" applyFill="1" applyAlignment="1">
      <alignment horizontal="left" vertical="top"/>
    </xf>
    <xf numFmtId="4" fontId="73" fillId="7" borderId="0" xfId="156" applyNumberFormat="1" applyFont="1" applyFill="1" applyAlignment="1">
      <alignment horizontal="right" vertical="top"/>
    </xf>
    <xf numFmtId="169" fontId="73" fillId="7" borderId="0" xfId="156" applyNumberFormat="1" applyFont="1" applyFill="1" applyAlignment="1">
      <alignment horizontal="right" vertical="top"/>
    </xf>
    <xf numFmtId="4" fontId="73" fillId="0" borderId="0" xfId="156" applyNumberFormat="1" applyFont="1" applyAlignment="1">
      <alignment horizontal="left" vertical="top"/>
    </xf>
    <xf numFmtId="49" fontId="66" fillId="0" borderId="14" xfId="156" applyNumberFormat="1" applyFont="1" applyBorder="1" applyAlignment="1">
      <alignment horizontal="right" vertical="top" wrapText="1"/>
    </xf>
    <xf numFmtId="4" fontId="73" fillId="0" borderId="14" xfId="156" applyNumberFormat="1" applyFont="1" applyBorder="1" applyAlignment="1">
      <alignment horizontal="left" vertical="top"/>
    </xf>
    <xf numFmtId="4" fontId="73" fillId="0" borderId="14" xfId="156" applyNumberFormat="1" applyFont="1" applyBorder="1" applyAlignment="1">
      <alignment horizontal="right" vertical="top"/>
    </xf>
    <xf numFmtId="0" fontId="54" fillId="0" borderId="17" xfId="156" applyFont="1" applyBorder="1" applyAlignment="1">
      <alignment horizontal="center" vertical="top"/>
    </xf>
    <xf numFmtId="49" fontId="66" fillId="0" borderId="17" xfId="156" applyNumberFormat="1" applyFont="1" applyBorder="1" applyAlignment="1">
      <alignment horizontal="right" vertical="top" wrapText="1"/>
    </xf>
    <xf numFmtId="4" fontId="73" fillId="0" borderId="17" xfId="156" applyNumberFormat="1" applyFont="1" applyBorder="1" applyAlignment="1">
      <alignment horizontal="left" vertical="top"/>
    </xf>
    <xf numFmtId="4" fontId="73" fillId="0" borderId="17" xfId="156" applyNumberFormat="1" applyFont="1" applyBorder="1" applyAlignment="1">
      <alignment horizontal="right" vertical="top"/>
    </xf>
    <xf numFmtId="169" fontId="85" fillId="0" borderId="17" xfId="156" applyNumberFormat="1" applyFont="1" applyBorder="1" applyAlignment="1">
      <alignment horizontal="right" vertical="top"/>
    </xf>
    <xf numFmtId="4" fontId="69" fillId="0" borderId="0" xfId="156" applyNumberFormat="1" applyFont="1" applyAlignment="1">
      <alignment horizontal="right" vertical="top"/>
    </xf>
    <xf numFmtId="169" fontId="87" fillId="0" borderId="0" xfId="156" applyNumberFormat="1" applyFont="1" applyAlignment="1">
      <alignment horizontal="right" vertical="top"/>
    </xf>
    <xf numFmtId="0" fontId="88" fillId="0" borderId="0" xfId="156" applyFont="1" applyAlignment="1">
      <alignment vertical="top"/>
    </xf>
    <xf numFmtId="0" fontId="89" fillId="0" borderId="0" xfId="156" applyFont="1" applyAlignment="1">
      <alignment vertical="top"/>
    </xf>
    <xf numFmtId="0" fontId="89" fillId="0" borderId="0" xfId="156" applyFont="1"/>
    <xf numFmtId="169" fontId="89" fillId="0" borderId="0" xfId="156" applyNumberFormat="1" applyFont="1"/>
    <xf numFmtId="49" fontId="73" fillId="0" borderId="0" xfId="156" applyNumberFormat="1" applyFont="1" applyAlignment="1">
      <alignment horizontal="right" vertical="top" wrapText="1"/>
    </xf>
    <xf numFmtId="49" fontId="66" fillId="0" borderId="16" xfId="156" applyNumberFormat="1" applyFont="1" applyBorder="1" applyAlignment="1">
      <alignment horizontal="right" vertical="top" wrapText="1"/>
    </xf>
    <xf numFmtId="49" fontId="66" fillId="0" borderId="16" xfId="156" applyNumberFormat="1" applyFont="1" applyBorder="1" applyAlignment="1">
      <alignment horizontal="left" vertical="top" wrapText="1"/>
    </xf>
    <xf numFmtId="3" fontId="86" fillId="0" borderId="14" xfId="156" applyNumberFormat="1" applyFont="1" applyBorder="1" applyAlignment="1">
      <alignment horizontal="right" vertical="top"/>
    </xf>
    <xf numFmtId="2" fontId="73" fillId="0" borderId="16" xfId="156" applyNumberFormat="1" applyFont="1" applyBorder="1" applyAlignment="1">
      <alignment horizontal="right" vertical="top" wrapText="1"/>
    </xf>
    <xf numFmtId="169" fontId="73" fillId="0" borderId="16" xfId="156" applyNumberFormat="1" applyFont="1" applyBorder="1" applyAlignment="1">
      <alignment horizontal="right" vertical="top"/>
    </xf>
    <xf numFmtId="0" fontId="73" fillId="0" borderId="14" xfId="156" applyFont="1" applyBorder="1" applyAlignment="1">
      <alignment horizontal="right" vertical="top" wrapText="1"/>
    </xf>
    <xf numFmtId="2" fontId="73" fillId="0" borderId="14" xfId="156" applyNumberFormat="1" applyFont="1" applyBorder="1" applyAlignment="1">
      <alignment horizontal="right" vertical="top" wrapText="1"/>
    </xf>
    <xf numFmtId="169" fontId="73" fillId="0" borderId="14" xfId="156" applyNumberFormat="1" applyFont="1" applyBorder="1" applyAlignment="1">
      <alignment horizontal="right" vertical="top"/>
    </xf>
    <xf numFmtId="49" fontId="34" fillId="0" borderId="0" xfId="156" applyNumberFormat="1" applyFont="1" applyAlignment="1">
      <alignment horizontal="right" vertical="top" wrapText="1"/>
    </xf>
    <xf numFmtId="49" fontId="90" fillId="0" borderId="0" xfId="156" applyNumberFormat="1" applyFont="1" applyAlignment="1">
      <alignment horizontal="right" vertical="top" wrapText="1"/>
    </xf>
    <xf numFmtId="0" fontId="90" fillId="0" borderId="0" xfId="156" applyFont="1" applyAlignment="1">
      <alignment horizontal="right" vertical="top" wrapText="1"/>
    </xf>
    <xf numFmtId="2" fontId="90" fillId="0" borderId="0" xfId="156" applyNumberFormat="1" applyFont="1" applyAlignment="1">
      <alignment horizontal="right" vertical="top" wrapText="1"/>
    </xf>
    <xf numFmtId="169" fontId="90" fillId="0" borderId="0" xfId="156" applyNumberFormat="1" applyFont="1" applyAlignment="1">
      <alignment horizontal="right" vertical="top"/>
    </xf>
    <xf numFmtId="49" fontId="42" fillId="0" borderId="14" xfId="156" applyNumberFormat="1" applyFont="1" applyBorder="1" applyAlignment="1">
      <alignment horizontal="right" vertical="top" wrapText="1"/>
    </xf>
    <xf numFmtId="0" fontId="73" fillId="0" borderId="0" xfId="156" applyFont="1" applyAlignment="1">
      <alignment horizontal="right" vertical="top" wrapText="1"/>
    </xf>
    <xf numFmtId="0" fontId="64" fillId="0" borderId="0" xfId="156" applyFont="1" applyAlignment="1">
      <alignment horizontal="left" vertical="top" wrapText="1"/>
    </xf>
    <xf numFmtId="3" fontId="73" fillId="0" borderId="14" xfId="156" applyNumberFormat="1" applyFont="1" applyBorder="1" applyAlignment="1">
      <alignment horizontal="right" vertical="top"/>
    </xf>
    <xf numFmtId="49" fontId="59" fillId="0" borderId="14" xfId="156" applyNumberFormat="1" applyFont="1" applyBorder="1" applyAlignment="1">
      <alignment horizontal="center" vertical="top" wrapText="1"/>
    </xf>
    <xf numFmtId="49" fontId="59" fillId="0" borderId="17" xfId="156" applyNumberFormat="1" applyFont="1" applyBorder="1" applyAlignment="1">
      <alignment horizontal="center" vertical="top" wrapText="1"/>
    </xf>
    <xf numFmtId="3" fontId="73" fillId="0" borderId="17" xfId="156" applyNumberFormat="1" applyFont="1" applyBorder="1" applyAlignment="1">
      <alignment horizontal="right" vertical="top" wrapText="1"/>
    </xf>
    <xf numFmtId="4" fontId="73" fillId="0" borderId="15" xfId="156" applyNumberFormat="1" applyFont="1" applyBorder="1" applyAlignment="1">
      <alignment horizontal="right" vertical="top"/>
    </xf>
    <xf numFmtId="3" fontId="73" fillId="0" borderId="0" xfId="156" applyNumberFormat="1" applyFont="1" applyAlignment="1">
      <alignment horizontal="right" vertical="top" wrapText="1"/>
    </xf>
    <xf numFmtId="4" fontId="59" fillId="0" borderId="0" xfId="156" applyNumberFormat="1" applyFont="1" applyAlignment="1">
      <alignment horizontal="right" vertical="top"/>
    </xf>
    <xf numFmtId="0" fontId="54" fillId="0" borderId="0" xfId="156" applyFont="1" applyAlignment="1">
      <alignment horizontal="left"/>
    </xf>
    <xf numFmtId="0" fontId="59" fillId="0" borderId="0" xfId="156" applyFont="1" applyAlignment="1">
      <alignment horizontal="center" vertical="top" wrapText="1"/>
    </xf>
    <xf numFmtId="0" fontId="59" fillId="0" borderId="0" xfId="156" applyFont="1" applyAlignment="1">
      <alignment vertical="top" wrapText="1"/>
    </xf>
    <xf numFmtId="4" fontId="86" fillId="0" borderId="0" xfId="156" applyNumberFormat="1" applyFont="1" applyAlignment="1">
      <alignment horizontal="center"/>
    </xf>
    <xf numFmtId="4" fontId="86" fillId="0" borderId="0" xfId="156" applyNumberFormat="1" applyFont="1" applyAlignment="1">
      <alignment horizontal="right"/>
    </xf>
    <xf numFmtId="169" fontId="86" fillId="0" borderId="0" xfId="156" applyNumberFormat="1" applyFont="1" applyAlignment="1">
      <alignment horizontal="right"/>
    </xf>
    <xf numFmtId="49" fontId="93" fillId="12" borderId="0" xfId="156" applyNumberFormat="1" applyFont="1" applyFill="1" applyAlignment="1">
      <alignment horizontal="center" vertical="top" wrapText="1"/>
    </xf>
    <xf numFmtId="0" fontId="93" fillId="12" borderId="0" xfId="156" applyFont="1" applyFill="1" applyAlignment="1">
      <alignment vertical="top" wrapText="1"/>
    </xf>
    <xf numFmtId="4" fontId="86" fillId="12" borderId="0" xfId="156" applyNumberFormat="1" applyFont="1" applyFill="1" applyAlignment="1">
      <alignment horizontal="center"/>
    </xf>
    <xf numFmtId="4" fontId="86" fillId="12" borderId="0" xfId="156" applyNumberFormat="1" applyFont="1" applyFill="1" applyAlignment="1">
      <alignment horizontal="right"/>
    </xf>
    <xf numFmtId="169" fontId="86" fillId="12" borderId="0" xfId="156" applyNumberFormat="1" applyFont="1" applyFill="1" applyAlignment="1">
      <alignment horizontal="right"/>
    </xf>
    <xf numFmtId="4" fontId="42" fillId="0" borderId="0" xfId="156" applyNumberFormat="1" applyFont="1" applyAlignment="1">
      <alignment horizontal="right" vertical="top"/>
    </xf>
    <xf numFmtId="4" fontId="86" fillId="0" borderId="0" xfId="156" applyNumberFormat="1" applyFont="1" applyAlignment="1">
      <alignment horizontal="right" vertical="top"/>
    </xf>
    <xf numFmtId="2" fontId="73" fillId="0" borderId="0" xfId="156" applyNumberFormat="1" applyFont="1" applyAlignment="1">
      <alignment horizontal="right" vertical="top" wrapText="1"/>
    </xf>
    <xf numFmtId="0" fontId="93" fillId="12" borderId="0" xfId="156" applyFont="1" applyFill="1" applyAlignment="1">
      <alignment horizontal="center" vertical="top" wrapText="1"/>
    </xf>
    <xf numFmtId="14" fontId="54" fillId="0" borderId="0" xfId="156" quotePrefix="1" applyNumberFormat="1" applyFont="1" applyAlignment="1">
      <alignment horizontal="center" vertical="top"/>
    </xf>
    <xf numFmtId="0" fontId="54" fillId="0" borderId="0" xfId="156" quotePrefix="1" applyFont="1" applyAlignment="1">
      <alignment horizontal="right"/>
    </xf>
    <xf numFmtId="0" fontId="37" fillId="0" borderId="15" xfId="156" quotePrefix="1" applyFont="1" applyBorder="1" applyAlignment="1">
      <alignment horizontal="center" vertical="top"/>
    </xf>
    <xf numFmtId="170" fontId="37" fillId="0" borderId="0" xfId="156" applyNumberFormat="1" applyFont="1" applyAlignment="1">
      <alignment horizontal="right"/>
    </xf>
    <xf numFmtId="49" fontId="59" fillId="0" borderId="14" xfId="156" applyNumberFormat="1" applyFont="1" applyBorder="1" applyAlignment="1">
      <alignment horizontal="right" vertical="top" wrapText="1"/>
    </xf>
    <xf numFmtId="49" fontId="59" fillId="0" borderId="0" xfId="156" applyNumberFormat="1" applyFont="1" applyAlignment="1">
      <alignment horizontal="right" vertical="top" wrapText="1"/>
    </xf>
    <xf numFmtId="49" fontId="42" fillId="0" borderId="0" xfId="156" applyNumberFormat="1" applyFont="1" applyAlignment="1">
      <alignment horizontal="right" vertical="top" wrapText="1"/>
    </xf>
    <xf numFmtId="0" fontId="37" fillId="0" borderId="8" xfId="156" applyFont="1" applyBorder="1" applyAlignment="1">
      <alignment vertical="top"/>
    </xf>
    <xf numFmtId="49" fontId="94" fillId="0" borderId="8" xfId="156" applyNumberFormat="1" applyFont="1" applyBorder="1" applyAlignment="1">
      <alignment horizontal="right" vertical="top" wrapText="1"/>
    </xf>
    <xf numFmtId="4" fontId="73" fillId="0" borderId="8" xfId="156" applyNumberFormat="1" applyFont="1" applyBorder="1" applyAlignment="1">
      <alignment horizontal="right" vertical="top"/>
    </xf>
    <xf numFmtId="4" fontId="59" fillId="0" borderId="8" xfId="156" applyNumberFormat="1" applyFont="1" applyBorder="1" applyAlignment="1">
      <alignment horizontal="right" vertical="top"/>
    </xf>
    <xf numFmtId="169" fontId="59" fillId="0" borderId="8" xfId="156" applyNumberFormat="1" applyFont="1" applyBorder="1" applyAlignment="1">
      <alignment horizontal="right" vertical="top"/>
    </xf>
    <xf numFmtId="49" fontId="94" fillId="0" borderId="0" xfId="156" applyNumberFormat="1" applyFont="1" applyAlignment="1">
      <alignment horizontal="right" vertical="top" wrapText="1"/>
    </xf>
    <xf numFmtId="169" fontId="59" fillId="0" borderId="0" xfId="156" applyNumberFormat="1" applyFont="1" applyAlignment="1">
      <alignment horizontal="right" vertical="top"/>
    </xf>
    <xf numFmtId="2" fontId="66" fillId="0" borderId="0" xfId="156" applyNumberFormat="1" applyFont="1" applyAlignment="1">
      <alignment horizontal="left" vertical="top" wrapText="1"/>
    </xf>
    <xf numFmtId="169" fontId="86" fillId="0" borderId="0" xfId="156" applyNumberFormat="1" applyFont="1" applyAlignment="1">
      <alignment horizontal="right" vertical="top"/>
    </xf>
    <xf numFmtId="0" fontId="42" fillId="0" borderId="0" xfId="156" applyFont="1" applyAlignment="1">
      <alignment vertical="top"/>
    </xf>
    <xf numFmtId="4" fontId="95" fillId="0" borderId="0" xfId="156" applyNumberFormat="1" applyFont="1" applyAlignment="1">
      <alignment horizontal="right" vertical="top" wrapText="1"/>
    </xf>
    <xf numFmtId="4" fontId="42" fillId="0" borderId="16" xfId="156" applyNumberFormat="1" applyFont="1" applyBorder="1" applyAlignment="1">
      <alignment horizontal="right" vertical="top"/>
    </xf>
    <xf numFmtId="4" fontId="38" fillId="0" borderId="0" xfId="156" applyNumberFormat="1" applyFont="1" applyAlignment="1">
      <alignment vertical="top"/>
    </xf>
    <xf numFmtId="4" fontId="86" fillId="0" borderId="0" xfId="156" applyNumberFormat="1" applyFont="1" applyAlignment="1">
      <alignment horizontal="right" wrapText="1"/>
    </xf>
    <xf numFmtId="0" fontId="38" fillId="0" borderId="0" xfId="156" applyFont="1" applyAlignment="1">
      <alignment horizontal="right" vertical="top"/>
    </xf>
    <xf numFmtId="172" fontId="100" fillId="0" borderId="0" xfId="156" applyNumberFormat="1" applyFont="1" applyAlignment="1">
      <alignment vertical="top" wrapText="1"/>
    </xf>
    <xf numFmtId="0" fontId="66" fillId="0" borderId="0" xfId="156" applyFont="1" applyAlignment="1">
      <alignment vertical="top" wrapText="1"/>
    </xf>
    <xf numFmtId="2" fontId="66" fillId="13" borderId="0" xfId="157" applyNumberFormat="1" applyFont="1" applyFill="1" applyAlignment="1">
      <alignment vertical="top" wrapText="1"/>
    </xf>
    <xf numFmtId="3" fontId="96" fillId="0" borderId="0" xfId="156" applyNumberFormat="1" applyFont="1" applyAlignment="1">
      <alignment horizontal="right" vertical="top"/>
    </xf>
    <xf numFmtId="2" fontId="97" fillId="0" borderId="0" xfId="156" applyNumberFormat="1" applyFont="1" applyAlignment="1">
      <alignment horizontal="right" vertical="top" wrapText="1"/>
    </xf>
    <xf numFmtId="4" fontId="96" fillId="0" borderId="0" xfId="156" applyNumberFormat="1" applyFont="1" applyAlignment="1">
      <alignment horizontal="right" vertical="top"/>
    </xf>
    <xf numFmtId="169" fontId="96" fillId="0" borderId="0" xfId="156" applyNumberFormat="1" applyFont="1" applyAlignment="1">
      <alignment horizontal="right" vertical="top"/>
    </xf>
    <xf numFmtId="4" fontId="53" fillId="0" borderId="0" xfId="156" applyNumberFormat="1" applyFont="1"/>
    <xf numFmtId="0" fontId="54" fillId="0" borderId="0" xfId="156" applyFont="1" applyAlignment="1">
      <alignment vertical="top"/>
    </xf>
    <xf numFmtId="1" fontId="42" fillId="0" borderId="0" xfId="156" applyNumberFormat="1" applyFont="1" applyAlignment="1">
      <alignment horizontal="right" vertical="top" wrapText="1"/>
    </xf>
    <xf numFmtId="2" fontId="42" fillId="0" borderId="0" xfId="156" applyNumberFormat="1" applyFont="1" applyAlignment="1">
      <alignment horizontal="right" vertical="top" wrapText="1"/>
    </xf>
    <xf numFmtId="4" fontId="53" fillId="0" borderId="0" xfId="156" applyNumberFormat="1" applyFont="1" applyAlignment="1">
      <alignment vertical="top"/>
    </xf>
    <xf numFmtId="4" fontId="73" fillId="0" borderId="0" xfId="156" applyNumberFormat="1" applyFont="1" applyAlignment="1">
      <alignment horizontal="right" vertical="top" wrapText="1"/>
    </xf>
    <xf numFmtId="169" fontId="73" fillId="0" borderId="0" xfId="156" applyNumberFormat="1" applyFont="1"/>
    <xf numFmtId="0" fontId="73" fillId="0" borderId="0" xfId="156" applyFont="1" applyAlignment="1">
      <alignment horizontal="center" vertical="center" wrapText="1"/>
    </xf>
    <xf numFmtId="169" fontId="73" fillId="0" borderId="0" xfId="156" applyNumberFormat="1" applyFont="1" applyAlignment="1">
      <alignment horizontal="right" vertical="center" wrapText="1"/>
    </xf>
    <xf numFmtId="169" fontId="95" fillId="0" borderId="0" xfId="156" applyNumberFormat="1" applyFont="1" applyAlignment="1">
      <alignment horizontal="right" vertical="top"/>
    </xf>
    <xf numFmtId="49" fontId="59" fillId="0" borderId="0" xfId="156" applyNumberFormat="1" applyFont="1" applyAlignment="1">
      <alignment horizontal="left" vertical="top" wrapText="1"/>
    </xf>
    <xf numFmtId="0" fontId="38" fillId="0" borderId="0" xfId="156" applyFont="1" applyAlignment="1">
      <alignment wrapText="1"/>
    </xf>
    <xf numFmtId="2" fontId="73" fillId="0" borderId="0" xfId="156" applyNumberFormat="1" applyFont="1" applyAlignment="1">
      <alignment horizontal="left" vertical="top" wrapText="1" indent="1"/>
    </xf>
    <xf numFmtId="169" fontId="95" fillId="0" borderId="0" xfId="156" applyNumberFormat="1" applyFont="1" applyAlignment="1">
      <alignment horizontal="left" vertical="top" wrapText="1" indent="1"/>
    </xf>
    <xf numFmtId="3" fontId="73" fillId="0" borderId="0" xfId="156" applyNumberFormat="1" applyFont="1" applyAlignment="1">
      <alignment horizontal="right" vertical="center"/>
    </xf>
    <xf numFmtId="169" fontId="95" fillId="0" borderId="0" xfId="156" applyNumberFormat="1" applyFont="1" applyAlignment="1">
      <alignment horizontal="right" vertical="center"/>
    </xf>
    <xf numFmtId="2" fontId="73" fillId="0" borderId="0" xfId="156" applyNumberFormat="1" applyFont="1" applyAlignment="1">
      <alignment horizontal="right" vertical="top" wrapText="1" indent="1"/>
    </xf>
    <xf numFmtId="169" fontId="96" fillId="0" borderId="0" xfId="156" applyNumberFormat="1" applyFont="1" applyAlignment="1">
      <alignment horizontal="right" vertical="top" wrapText="1" indent="1"/>
    </xf>
    <xf numFmtId="1" fontId="73" fillId="0" borderId="0" xfId="156" applyNumberFormat="1" applyFont="1" applyAlignment="1">
      <alignment horizontal="right" vertical="top" wrapText="1" indent="1"/>
    </xf>
    <xf numFmtId="0" fontId="96" fillId="0" borderId="0" xfId="156" applyFont="1"/>
    <xf numFmtId="169" fontId="95" fillId="0" borderId="0" xfId="156" applyNumberFormat="1" applyFont="1"/>
    <xf numFmtId="0" fontId="42" fillId="0" borderId="0" xfId="156" applyFont="1"/>
    <xf numFmtId="4" fontId="73" fillId="0" borderId="0" xfId="156" applyNumberFormat="1" applyFont="1" applyAlignment="1">
      <alignment horizontal="right"/>
    </xf>
    <xf numFmtId="0" fontId="103" fillId="0" borderId="0" xfId="156" applyFont="1"/>
    <xf numFmtId="49" fontId="98" fillId="0" borderId="0" xfId="156" applyNumberFormat="1" applyFont="1" applyAlignment="1">
      <alignment horizontal="center" vertical="top" wrapText="1"/>
    </xf>
    <xf numFmtId="2" fontId="90" fillId="0" borderId="0" xfId="156" applyNumberFormat="1" applyFont="1" applyAlignment="1">
      <alignment horizontal="left" vertical="top" wrapText="1"/>
    </xf>
    <xf numFmtId="4" fontId="99" fillId="0" borderId="0" xfId="156" applyNumberFormat="1" applyFont="1" applyAlignment="1">
      <alignment horizontal="right" vertical="top"/>
    </xf>
    <xf numFmtId="4" fontId="90" fillId="0" borderId="0" xfId="156" applyNumberFormat="1" applyFont="1" applyAlignment="1">
      <alignment horizontal="right" vertical="top"/>
    </xf>
    <xf numFmtId="3" fontId="90" fillId="0" borderId="0" xfId="156" applyNumberFormat="1" applyFont="1" applyAlignment="1">
      <alignment horizontal="right" vertical="center"/>
    </xf>
    <xf numFmtId="3" fontId="90" fillId="0" borderId="0" xfId="156" applyNumberFormat="1" applyFont="1" applyAlignment="1">
      <alignment horizontal="right" vertical="top"/>
    </xf>
    <xf numFmtId="2" fontId="98" fillId="0" borderId="0" xfId="156" applyNumberFormat="1" applyFont="1" applyAlignment="1">
      <alignment horizontal="left" vertical="top" wrapText="1"/>
    </xf>
    <xf numFmtId="3" fontId="99" fillId="0" borderId="0" xfId="156" applyNumberFormat="1" applyFont="1" applyAlignment="1">
      <alignment horizontal="right" vertical="top"/>
    </xf>
    <xf numFmtId="169" fontId="101" fillId="0" borderId="0" xfId="156" applyNumberFormat="1" applyFont="1"/>
    <xf numFmtId="169" fontId="90" fillId="0" borderId="0" xfId="156" applyNumberFormat="1" applyFont="1"/>
    <xf numFmtId="0" fontId="35" fillId="0" borderId="0" xfId="156" applyFont="1" applyAlignment="1">
      <alignment wrapText="1"/>
    </xf>
    <xf numFmtId="0" fontId="34" fillId="0" borderId="0" xfId="156" applyFont="1"/>
    <xf numFmtId="4" fontId="35" fillId="0" borderId="0" xfId="156" applyNumberFormat="1" applyFont="1"/>
    <xf numFmtId="2" fontId="98" fillId="0" borderId="0" xfId="156" applyNumberFormat="1" applyFont="1" applyAlignment="1">
      <alignment horizontal="right" vertical="top" wrapText="1"/>
    </xf>
    <xf numFmtId="169" fontId="98" fillId="0" borderId="0" xfId="156" applyNumberFormat="1" applyFont="1" applyAlignment="1">
      <alignment horizontal="right" vertical="top" wrapText="1"/>
    </xf>
    <xf numFmtId="0" fontId="88" fillId="0" borderId="0" xfId="156" applyFont="1" applyAlignment="1">
      <alignment wrapText="1"/>
    </xf>
    <xf numFmtId="169" fontId="88" fillId="0" borderId="0" xfId="156" applyNumberFormat="1" applyFont="1"/>
    <xf numFmtId="2" fontId="102" fillId="0" borderId="0" xfId="156" applyNumberFormat="1" applyFont="1" applyAlignment="1">
      <alignment horizontal="left" vertical="top" wrapText="1"/>
    </xf>
    <xf numFmtId="4" fontId="102" fillId="0" borderId="0" xfId="156" applyNumberFormat="1" applyFont="1" applyAlignment="1">
      <alignment horizontal="right" vertical="top"/>
    </xf>
    <xf numFmtId="169" fontId="102" fillId="0" borderId="0" xfId="156" applyNumberFormat="1" applyFont="1" applyAlignment="1">
      <alignment horizontal="right" vertical="top"/>
    </xf>
    <xf numFmtId="0" fontId="35" fillId="0" borderId="0" xfId="156" applyFont="1" applyAlignment="1">
      <alignment horizontal="right"/>
    </xf>
    <xf numFmtId="172" fontId="104" fillId="0" borderId="0" xfId="156" applyNumberFormat="1" applyFont="1" applyAlignment="1">
      <alignment wrapText="1"/>
    </xf>
    <xf numFmtId="0" fontId="90" fillId="0" borderId="0" xfId="156" applyFont="1" applyAlignment="1">
      <alignment wrapText="1"/>
    </xf>
    <xf numFmtId="2" fontId="90" fillId="0" borderId="0" xfId="157" applyNumberFormat="1" applyFont="1" applyFill="1" applyBorder="1" applyAlignment="1">
      <alignment wrapText="1"/>
    </xf>
    <xf numFmtId="0" fontId="90" fillId="0" borderId="0" xfId="156" applyFont="1"/>
    <xf numFmtId="169" fontId="98" fillId="0" borderId="0" xfId="156" applyNumberFormat="1" applyFont="1" applyAlignment="1">
      <alignment horizontal="right" vertical="top"/>
    </xf>
    <xf numFmtId="1" fontId="34" fillId="0" borderId="0" xfId="156" applyNumberFormat="1" applyFont="1" applyAlignment="1">
      <alignment horizontal="right" vertical="top" wrapText="1" indent="1"/>
    </xf>
    <xf numFmtId="2" fontId="34" fillId="0" borderId="0" xfId="156" applyNumberFormat="1" applyFont="1" applyAlignment="1">
      <alignment horizontal="right" vertical="top" wrapText="1" indent="1"/>
    </xf>
    <xf numFmtId="0" fontId="88" fillId="0" borderId="0" xfId="156" applyFont="1" applyAlignment="1">
      <alignment horizontal="right" vertical="top"/>
    </xf>
    <xf numFmtId="4" fontId="98" fillId="0" borderId="0" xfId="156" applyNumberFormat="1" applyFont="1" applyAlignment="1">
      <alignment horizontal="right" vertical="top"/>
    </xf>
    <xf numFmtId="0" fontId="88" fillId="0" borderId="0" xfId="156" applyFont="1"/>
    <xf numFmtId="49" fontId="98" fillId="0" borderId="0" xfId="156" applyNumberFormat="1" applyFont="1" applyAlignment="1">
      <alignment horizontal="left" vertical="top" wrapText="1"/>
    </xf>
    <xf numFmtId="0" fontId="243" fillId="39" borderId="0" xfId="156" applyFont="1" applyFill="1" applyAlignment="1">
      <alignment vertical="top" wrapText="1"/>
    </xf>
    <xf numFmtId="169" fontId="243" fillId="39" borderId="0" xfId="156" applyNumberFormat="1" applyFont="1" applyFill="1" applyAlignment="1">
      <alignment vertical="top" wrapText="1"/>
    </xf>
    <xf numFmtId="0" fontId="243" fillId="39" borderId="0" xfId="156" applyFont="1" applyFill="1" applyAlignment="1">
      <alignment horizontal="left" vertical="top" wrapText="1"/>
    </xf>
    <xf numFmtId="0" fontId="55" fillId="20" borderId="0" xfId="156" applyFont="1" applyFill="1" applyAlignment="1">
      <alignment horizontal="center" vertical="top" wrapText="1"/>
    </xf>
    <xf numFmtId="4" fontId="56" fillId="20" borderId="0" xfId="156" applyNumberFormat="1" applyFont="1" applyFill="1" applyAlignment="1">
      <alignment horizontal="right"/>
    </xf>
    <xf numFmtId="169" fontId="56" fillId="20" borderId="0" xfId="156" applyNumberFormat="1" applyFont="1" applyFill="1" applyAlignment="1">
      <alignment horizontal="right"/>
    </xf>
    <xf numFmtId="0" fontId="55" fillId="20" borderId="0" xfId="156" applyFont="1" applyFill="1" applyAlignment="1">
      <alignment vertical="top" wrapText="1"/>
    </xf>
    <xf numFmtId="4" fontId="91" fillId="20" borderId="0" xfId="156" applyNumberFormat="1" applyFont="1" applyFill="1" applyAlignment="1">
      <alignment horizontal="center"/>
    </xf>
    <xf numFmtId="4" fontId="91" fillId="20" borderId="0" xfId="156" applyNumberFormat="1" applyFont="1" applyFill="1" applyAlignment="1">
      <alignment horizontal="right"/>
    </xf>
    <xf numFmtId="169" fontId="91" fillId="20" borderId="0" xfId="156" applyNumberFormat="1" applyFont="1" applyFill="1" applyAlignment="1">
      <alignment horizontal="right"/>
    </xf>
    <xf numFmtId="0" fontId="51" fillId="39" borderId="0" xfId="156" applyFont="1" applyFill="1" applyAlignment="1">
      <alignment vertical="top"/>
    </xf>
    <xf numFmtId="0" fontId="37" fillId="39" borderId="0" xfId="156" applyFont="1" applyFill="1" applyAlignment="1">
      <alignment horizontal="right" vertical="top"/>
    </xf>
    <xf numFmtId="4" fontId="52" fillId="39" borderId="0" xfId="156" applyNumberFormat="1" applyFont="1" applyFill="1"/>
    <xf numFmtId="169" fontId="53" fillId="39" borderId="0" xfId="156" applyNumberFormat="1" applyFont="1" applyFill="1"/>
    <xf numFmtId="49" fontId="68" fillId="39" borderId="0" xfId="156" applyNumberFormat="1" applyFont="1" applyFill="1" applyAlignment="1">
      <alignment horizontal="center" vertical="top" wrapText="1"/>
    </xf>
    <xf numFmtId="49" fontId="68" fillId="39" borderId="0" xfId="156" applyNumberFormat="1" applyFont="1" applyFill="1" applyAlignment="1">
      <alignment horizontal="left" vertical="top" wrapText="1"/>
    </xf>
    <xf numFmtId="0" fontId="68" fillId="39" borderId="0" xfId="156" applyFont="1" applyFill="1" applyAlignment="1">
      <alignment vertical="top" wrapText="1"/>
    </xf>
    <xf numFmtId="4" fontId="92" fillId="39" borderId="0" xfId="156" applyNumberFormat="1" applyFont="1" applyFill="1" applyAlignment="1">
      <alignment horizontal="center"/>
    </xf>
    <xf numFmtId="4" fontId="92" fillId="39" borderId="0" xfId="156" applyNumberFormat="1" applyFont="1" applyFill="1" applyAlignment="1">
      <alignment horizontal="right"/>
    </xf>
    <xf numFmtId="169" fontId="92" fillId="39" borderId="0" xfId="156" applyNumberFormat="1" applyFont="1" applyFill="1" applyAlignment="1">
      <alignment horizontal="right"/>
    </xf>
    <xf numFmtId="0" fontId="16" fillId="0" borderId="4" xfId="0" applyFont="1" applyBorder="1" applyAlignment="1">
      <alignment horizontal="justify" vertical="top" wrapText="1"/>
    </xf>
    <xf numFmtId="165" fontId="13" fillId="0" borderId="0" xfId="0" applyNumberFormat="1" applyFont="1" applyAlignment="1">
      <alignment horizontal="right" vertical="top"/>
    </xf>
    <xf numFmtId="4" fontId="195" fillId="0" borderId="12" xfId="19" applyNumberFormat="1" applyFont="1" applyBorder="1"/>
    <xf numFmtId="49" fontId="246" fillId="0" borderId="12" xfId="20" applyNumberFormat="1" applyFont="1" applyBorder="1" applyAlignment="1">
      <alignment horizontal="justify" vertical="top" wrapText="1"/>
    </xf>
    <xf numFmtId="4" fontId="5" fillId="38" borderId="12" xfId="0" applyNumberFormat="1" applyFont="1" applyFill="1" applyBorder="1" applyAlignment="1">
      <alignment wrapText="1"/>
    </xf>
    <xf numFmtId="0" fontId="247" fillId="0" borderId="0" xfId="0" applyFont="1" applyAlignment="1">
      <alignment wrapText="1"/>
    </xf>
    <xf numFmtId="0" fontId="162" fillId="0" borderId="9" xfId="0" applyFont="1" applyBorder="1" applyAlignment="1">
      <alignment horizontal="right" vertical="top"/>
    </xf>
    <xf numFmtId="165" fontId="162" fillId="0" borderId="7" xfId="0" applyNumberFormat="1" applyFont="1" applyBorder="1" applyAlignment="1">
      <alignment horizontal="center" vertical="top" wrapText="1"/>
    </xf>
    <xf numFmtId="49" fontId="66" fillId="0" borderId="14" xfId="156" applyNumberFormat="1" applyFont="1" applyBorder="1" applyAlignment="1">
      <alignment horizontal="center" vertical="top" wrapText="1"/>
    </xf>
    <xf numFmtId="0" fontId="131" fillId="0" borderId="0" xfId="0" applyFont="1" applyAlignment="1">
      <alignment horizontal="justify" vertical="top" wrapText="1"/>
    </xf>
    <xf numFmtId="49" fontId="10" fillId="0" borderId="0" xfId="0" applyNumberFormat="1" applyFont="1" applyAlignment="1">
      <alignment horizontal="left" vertical="top"/>
    </xf>
    <xf numFmtId="0" fontId="249" fillId="0" borderId="0" xfId="0" applyFont="1" applyAlignment="1">
      <alignment horizontal="justify" vertical="top" wrapText="1"/>
    </xf>
    <xf numFmtId="0" fontId="252" fillId="0" borderId="0" xfId="0" applyFont="1" applyAlignment="1">
      <alignment horizontal="justify" vertical="top"/>
    </xf>
    <xf numFmtId="0" fontId="210" fillId="0" borderId="0" xfId="0" applyFont="1"/>
    <xf numFmtId="49" fontId="211" fillId="0" borderId="0" xfId="0" applyNumberFormat="1" applyFont="1"/>
    <xf numFmtId="0" fontId="211" fillId="0" borderId="0" xfId="0" applyFont="1"/>
    <xf numFmtId="169" fontId="211" fillId="0" borderId="0" xfId="0" applyNumberFormat="1" applyFont="1"/>
    <xf numFmtId="49" fontId="211" fillId="0" borderId="11" xfId="0" applyNumberFormat="1" applyFont="1" applyBorder="1"/>
    <xf numFmtId="0" fontId="211" fillId="0" borderId="11" xfId="0" applyFont="1" applyBorder="1"/>
    <xf numFmtId="169" fontId="211" fillId="0" borderId="11" xfId="0" applyNumberFormat="1" applyFont="1" applyBorder="1"/>
    <xf numFmtId="169" fontId="0" fillId="0" borderId="0" xfId="0" applyNumberFormat="1"/>
    <xf numFmtId="169" fontId="212" fillId="0" borderId="11" xfId="0" applyNumberFormat="1" applyFont="1" applyBorder="1"/>
    <xf numFmtId="0" fontId="212" fillId="0" borderId="0" xfId="0" applyFont="1"/>
    <xf numFmtId="49" fontId="90" fillId="0" borderId="12" xfId="0" applyNumberFormat="1" applyFont="1" applyBorder="1" applyAlignment="1">
      <alignment horizontal="center" vertical="center"/>
    </xf>
    <xf numFmtId="0" fontId="104" fillId="0" borderId="25" xfId="0" applyFont="1" applyBorder="1" applyAlignment="1">
      <alignment horizontal="center"/>
    </xf>
    <xf numFmtId="0" fontId="104" fillId="0" borderId="25" xfId="0" applyFont="1" applyBorder="1"/>
    <xf numFmtId="4" fontId="104" fillId="0" borderId="25" xfId="0" applyNumberFormat="1" applyFont="1" applyBorder="1" applyAlignment="1">
      <alignment horizontal="center"/>
    </xf>
    <xf numFmtId="3" fontId="104" fillId="0" borderId="25" xfId="0" applyNumberFormat="1" applyFont="1" applyBorder="1" applyAlignment="1">
      <alignment horizontal="right"/>
    </xf>
    <xf numFmtId="49" fontId="107" fillId="22" borderId="42" xfId="0" applyNumberFormat="1" applyFont="1" applyFill="1" applyBorder="1" applyAlignment="1">
      <alignment horizontal="center" vertical="center"/>
    </xf>
    <xf numFmtId="49" fontId="237" fillId="22" borderId="42" xfId="0" applyNumberFormat="1" applyFont="1" applyFill="1" applyBorder="1" applyAlignment="1">
      <alignment horizontal="left" vertical="center"/>
    </xf>
    <xf numFmtId="0" fontId="107" fillId="22" borderId="42" xfId="0" applyFont="1" applyFill="1" applyBorder="1" applyAlignment="1">
      <alignment horizontal="center"/>
    </xf>
    <xf numFmtId="4" fontId="107" fillId="22" borderId="42" xfId="0" applyNumberFormat="1" applyFont="1" applyFill="1" applyBorder="1" applyAlignment="1">
      <alignment horizontal="center"/>
    </xf>
    <xf numFmtId="3" fontId="107" fillId="22" borderId="42" xfId="0" applyNumberFormat="1" applyFont="1" applyFill="1" applyBorder="1" applyAlignment="1">
      <alignment horizontal="right"/>
    </xf>
    <xf numFmtId="0" fontId="107" fillId="22" borderId="42" xfId="0" applyFont="1" applyFill="1" applyBorder="1"/>
    <xf numFmtId="0" fontId="107" fillId="0" borderId="43" xfId="0" applyFont="1" applyBorder="1" applyAlignment="1">
      <alignment horizontal="center"/>
    </xf>
    <xf numFmtId="0" fontId="237" fillId="0" borderId="43" xfId="0" applyFont="1" applyBorder="1"/>
    <xf numFmtId="4" fontId="107" fillId="0" borderId="43" xfId="0" applyNumberFormat="1" applyFont="1" applyBorder="1" applyAlignment="1">
      <alignment horizontal="center"/>
    </xf>
    <xf numFmtId="3" fontId="107" fillId="0" borderId="43" xfId="0" applyNumberFormat="1" applyFont="1" applyBorder="1" applyAlignment="1">
      <alignment horizontal="right"/>
    </xf>
    <xf numFmtId="0" fontId="107" fillId="0" borderId="43" xfId="0" applyFont="1" applyBorder="1"/>
    <xf numFmtId="49" fontId="98" fillId="7" borderId="12" xfId="0" applyNumberFormat="1" applyFont="1" applyFill="1" applyBorder="1" applyAlignment="1">
      <alignment horizontal="center" vertical="center"/>
    </xf>
    <xf numFmtId="49" fontId="98" fillId="7" borderId="12" xfId="0" applyNumberFormat="1" applyFont="1" applyFill="1" applyBorder="1" applyAlignment="1">
      <alignment horizontal="left" vertical="center"/>
    </xf>
    <xf numFmtId="0" fontId="107" fillId="7" borderId="12" xfId="0" applyFont="1" applyFill="1" applyBorder="1" applyAlignment="1">
      <alignment horizontal="center"/>
    </xf>
    <xf numFmtId="4" fontId="107" fillId="7" borderId="12" xfId="0" applyNumberFormat="1" applyFont="1" applyFill="1" applyBorder="1" applyAlignment="1">
      <alignment horizontal="center"/>
    </xf>
    <xf numFmtId="3" fontId="107" fillId="7" borderId="12" xfId="0" applyNumberFormat="1" applyFont="1" applyFill="1" applyBorder="1" applyAlignment="1">
      <alignment horizontal="right"/>
    </xf>
    <xf numFmtId="0" fontId="107" fillId="7" borderId="12" xfId="0" applyFont="1" applyFill="1" applyBorder="1"/>
    <xf numFmtId="0" fontId="90" fillId="0" borderId="12" xfId="0" applyFont="1" applyBorder="1" applyAlignment="1">
      <alignment horizontal="left" vertical="center" wrapText="1"/>
    </xf>
    <xf numFmtId="0" fontId="90" fillId="0" borderId="12" xfId="0" applyFont="1" applyBorder="1" applyAlignment="1">
      <alignment horizontal="center" vertical="center"/>
    </xf>
    <xf numFmtId="201" fontId="90" fillId="0" borderId="12" xfId="0" applyNumberFormat="1" applyFont="1" applyBorder="1" applyAlignment="1">
      <alignment horizontal="center" vertical="center"/>
    </xf>
    <xf numFmtId="169" fontId="90" fillId="0" borderId="12" xfId="0" applyNumberFormat="1" applyFont="1" applyBorder="1" applyAlignment="1">
      <alignment horizontal="right" vertical="center"/>
    </xf>
    <xf numFmtId="4" fontId="90" fillId="0" borderId="12" xfId="0" applyNumberFormat="1" applyFont="1" applyBorder="1" applyAlignment="1">
      <alignment horizontal="center" vertical="center"/>
    </xf>
    <xf numFmtId="49" fontId="98" fillId="7" borderId="12" xfId="0" applyNumberFormat="1" applyFont="1" applyFill="1" applyBorder="1" applyAlignment="1">
      <alignment horizontal="left" vertical="center" wrapText="1"/>
    </xf>
    <xf numFmtId="0" fontId="238" fillId="0" borderId="0" xfId="0" applyFont="1"/>
    <xf numFmtId="0" fontId="90" fillId="0" borderId="12" xfId="0" applyFont="1" applyBorder="1" applyAlignment="1">
      <alignment horizontal="left" vertical="top" wrapText="1"/>
    </xf>
    <xf numFmtId="0" fontId="239" fillId="0" borderId="0" xfId="0" applyFont="1"/>
    <xf numFmtId="0" fontId="0" fillId="0" borderId="44" xfId="0" applyBorder="1"/>
    <xf numFmtId="4" fontId="0" fillId="0" borderId="44" xfId="0" applyNumberFormat="1" applyBorder="1"/>
    <xf numFmtId="0" fontId="98" fillId="0" borderId="45" xfId="0" applyFont="1" applyBorder="1" applyAlignment="1">
      <alignment horizontal="center"/>
    </xf>
    <xf numFmtId="49" fontId="98" fillId="0" borderId="45" xfId="0" applyNumberFormat="1" applyFont="1" applyBorder="1" applyAlignment="1">
      <alignment horizontal="right" vertical="center"/>
    </xf>
    <xf numFmtId="4" fontId="98" fillId="0" borderId="45" xfId="0" applyNumberFormat="1" applyFont="1" applyBorder="1"/>
    <xf numFmtId="3" fontId="90" fillId="0" borderId="45" xfId="0" applyNumberFormat="1" applyFont="1" applyBorder="1" applyAlignment="1">
      <alignment horizontal="right"/>
    </xf>
    <xf numFmtId="8" fontId="98" fillId="0" borderId="45" xfId="0" applyNumberFormat="1" applyFont="1" applyBorder="1" applyAlignment="1">
      <alignment horizontal="right" vertical="center"/>
    </xf>
    <xf numFmtId="49" fontId="98" fillId="7" borderId="12" xfId="0" applyNumberFormat="1" applyFont="1" applyFill="1" applyBorder="1" applyAlignment="1">
      <alignment horizontal="center" vertical="center" wrapText="1"/>
    </xf>
    <xf numFmtId="0" fontId="98" fillId="0" borderId="46" xfId="0" applyFont="1" applyBorder="1" applyAlignment="1">
      <alignment horizontal="center"/>
    </xf>
    <xf numFmtId="49" fontId="98" fillId="0" borderId="46" xfId="0" applyNumberFormat="1" applyFont="1" applyBorder="1" applyAlignment="1">
      <alignment horizontal="right" vertical="center"/>
    </xf>
    <xf numFmtId="4" fontId="98" fillId="0" borderId="46" xfId="0" applyNumberFormat="1" applyFont="1" applyBorder="1"/>
    <xf numFmtId="3" fontId="90" fillId="0" borderId="46" xfId="0" applyNumberFormat="1" applyFont="1" applyBorder="1" applyAlignment="1">
      <alignment horizontal="right"/>
    </xf>
    <xf numFmtId="8" fontId="98" fillId="0" borderId="46" xfId="0" applyNumberFormat="1" applyFont="1" applyBorder="1" applyAlignment="1">
      <alignment horizontal="right" vertical="center"/>
    </xf>
    <xf numFmtId="49" fontId="90" fillId="40" borderId="23" xfId="155" applyNumberFormat="1" applyFont="1" applyFill="1" applyBorder="1" applyAlignment="1">
      <alignment horizontal="center" vertical="center"/>
    </xf>
    <xf numFmtId="202" fontId="90" fillId="0" borderId="12" xfId="0" applyNumberFormat="1" applyFont="1" applyBorder="1" applyAlignment="1">
      <alignment horizontal="center" vertical="center"/>
    </xf>
    <xf numFmtId="189" fontId="90" fillId="0" borderId="47" xfId="0" applyNumberFormat="1" applyFont="1" applyBorder="1" applyAlignment="1">
      <alignment vertical="center"/>
    </xf>
    <xf numFmtId="189" fontId="90" fillId="0" borderId="12" xfId="0" applyNumberFormat="1" applyFont="1" applyBorder="1" applyAlignment="1">
      <alignment vertical="center"/>
    </xf>
    <xf numFmtId="0" fontId="107" fillId="0" borderId="43" xfId="0" applyFont="1" applyBorder="1" applyAlignment="1">
      <alignment horizontal="center" vertical="center"/>
    </xf>
    <xf numFmtId="4" fontId="90" fillId="0" borderId="48" xfId="0" applyNumberFormat="1" applyFont="1" applyBorder="1" applyAlignment="1">
      <alignment horizontal="center" vertical="center"/>
    </xf>
    <xf numFmtId="169" fontId="90" fillId="0" borderId="48" xfId="0" applyNumberFormat="1" applyFont="1" applyBorder="1" applyAlignment="1">
      <alignment horizontal="right" vertical="center"/>
    </xf>
    <xf numFmtId="3" fontId="107" fillId="7" borderId="12" xfId="0" applyNumberFormat="1" applyFont="1" applyFill="1" applyBorder="1" applyAlignment="1" applyProtection="1">
      <alignment horizontal="right"/>
      <protection locked="0"/>
    </xf>
    <xf numFmtId="49" fontId="90" fillId="0" borderId="12" xfId="0" applyNumberFormat="1" applyFont="1" applyBorder="1" applyAlignment="1">
      <alignment horizontal="left" vertical="center" wrapText="1"/>
    </xf>
    <xf numFmtId="169" fontId="90" fillId="0" borderId="12" xfId="0" applyNumberFormat="1" applyFont="1" applyBorder="1" applyAlignment="1">
      <alignment vertical="center"/>
    </xf>
    <xf numFmtId="169" fontId="90" fillId="38" borderId="12" xfId="0" applyNumberFormat="1" applyFont="1" applyFill="1" applyBorder="1" applyAlignment="1" applyProtection="1">
      <alignment horizontal="right" vertical="center"/>
      <protection locked="0"/>
    </xf>
    <xf numFmtId="49" fontId="19" fillId="0" borderId="8" xfId="0" applyNumberFormat="1" applyFont="1" applyBorder="1" applyAlignment="1">
      <alignment horizontal="left" vertical="top"/>
    </xf>
    <xf numFmtId="166" fontId="17" fillId="0" borderId="8" xfId="0" applyNumberFormat="1" applyFont="1" applyBorder="1" applyAlignment="1">
      <alignment horizontal="justify" vertical="top" wrapText="1"/>
    </xf>
    <xf numFmtId="167" fontId="19" fillId="0" borderId="8" xfId="0" applyNumberFormat="1" applyFont="1" applyBorder="1" applyAlignment="1">
      <alignment horizontal="right" vertical="top"/>
    </xf>
    <xf numFmtId="49" fontId="16" fillId="0" borderId="8" xfId="0" applyNumberFormat="1" applyFont="1" applyBorder="1" applyAlignment="1">
      <alignment horizontal="left" vertical="top"/>
    </xf>
    <xf numFmtId="0" fontId="17" fillId="0" borderId="8" xfId="0" applyFont="1" applyBorder="1" applyAlignment="1">
      <alignment horizontal="justify" vertical="top" wrapText="1"/>
    </xf>
    <xf numFmtId="0" fontId="18" fillId="0" borderId="8" xfId="0" applyFont="1" applyBorder="1" applyAlignment="1">
      <alignment vertical="top"/>
    </xf>
    <xf numFmtId="49" fontId="16" fillId="0" borderId="5" xfId="0" applyNumberFormat="1" applyFont="1" applyBorder="1" applyAlignment="1">
      <alignment horizontal="left" vertical="top"/>
    </xf>
    <xf numFmtId="49" fontId="19" fillId="0" borderId="11" xfId="0" applyNumberFormat="1" applyFont="1" applyBorder="1" applyAlignment="1">
      <alignment horizontal="left" vertical="top"/>
    </xf>
    <xf numFmtId="166" fontId="19" fillId="0" borderId="11" xfId="0" applyNumberFormat="1" applyFont="1" applyBorder="1" applyAlignment="1">
      <alignment horizontal="justify" vertical="top" wrapText="1"/>
    </xf>
    <xf numFmtId="167" fontId="19" fillId="0" borderId="11" xfId="0" applyNumberFormat="1" applyFont="1" applyBorder="1" applyAlignment="1">
      <alignment horizontal="right" vertical="top"/>
    </xf>
    <xf numFmtId="166" fontId="19" fillId="0" borderId="8" xfId="0" applyNumberFormat="1" applyFont="1" applyBorder="1" applyAlignment="1">
      <alignment horizontal="justify" vertical="top" wrapText="1"/>
    </xf>
    <xf numFmtId="166" fontId="131" fillId="0" borderId="0" xfId="0" applyNumberFormat="1" applyFont="1" applyAlignment="1">
      <alignment horizontal="justify" vertical="top" wrapText="1"/>
    </xf>
    <xf numFmtId="0" fontId="160" fillId="0" borderId="0" xfId="0" applyFont="1" applyAlignment="1">
      <alignment wrapText="1"/>
    </xf>
    <xf numFmtId="0" fontId="162" fillId="0" borderId="0" xfId="0" applyFont="1" applyAlignment="1">
      <alignment horizontal="center" wrapText="1"/>
    </xf>
    <xf numFmtId="0" fontId="162" fillId="0" borderId="12" xfId="0" applyFont="1" applyBorder="1" applyAlignment="1">
      <alignment horizontal="left" vertical="top" wrapText="1"/>
    </xf>
    <xf numFmtId="0" fontId="7" fillId="0" borderId="12" xfId="0" applyFont="1" applyBorder="1" applyAlignment="1">
      <alignment horizontal="center" wrapText="1"/>
    </xf>
    <xf numFmtId="0" fontId="163" fillId="0" borderId="12" xfId="18" applyFont="1" applyBorder="1" applyAlignment="1">
      <alignment horizontal="left" vertical="top" wrapText="1"/>
    </xf>
    <xf numFmtId="0" fontId="163" fillId="0" borderId="12" xfId="18" applyFont="1" applyBorder="1" applyAlignment="1">
      <alignment vertical="top" wrapText="1"/>
    </xf>
    <xf numFmtId="49" fontId="108" fillId="0" borderId="12" xfId="19" applyNumberFormat="1" applyBorder="1" applyAlignment="1">
      <alignment horizontal="justify" vertical="top" wrapText="1"/>
    </xf>
    <xf numFmtId="0" fontId="175" fillId="0" borderId="0" xfId="20" applyFont="1" applyAlignment="1">
      <alignment horizontal="right" vertical="top"/>
    </xf>
    <xf numFmtId="49" fontId="176" fillId="0" borderId="0" xfId="20" applyNumberFormat="1" applyFont="1" applyAlignment="1">
      <alignment horizontal="justify" vertical="top" wrapText="1"/>
    </xf>
    <xf numFmtId="0" fontId="175" fillId="0" borderId="0" xfId="20" applyFont="1" applyAlignment="1">
      <alignment horizontal="right"/>
    </xf>
    <xf numFmtId="4" fontId="175" fillId="0" borderId="0" xfId="20" applyNumberFormat="1" applyFont="1" applyAlignment="1">
      <alignment horizontal="right"/>
    </xf>
    <xf numFmtId="4" fontId="161" fillId="0" borderId="0" xfId="19" applyNumberFormat="1" applyFont="1"/>
    <xf numFmtId="0" fontId="175" fillId="0" borderId="0" xfId="20" applyFont="1" applyAlignment="1">
      <alignment horizontal="right" vertical="top" wrapText="1"/>
    </xf>
    <xf numFmtId="0" fontId="247" fillId="0" borderId="12" xfId="0" applyFont="1" applyBorder="1" applyAlignment="1">
      <alignment wrapText="1"/>
    </xf>
    <xf numFmtId="4" fontId="200" fillId="38" borderId="0" xfId="48" applyNumberFormat="1" applyFont="1" applyFill="1" applyAlignment="1" applyProtection="1">
      <alignment horizontal="right"/>
      <protection locked="0"/>
    </xf>
    <xf numFmtId="4" fontId="200" fillId="38" borderId="0" xfId="48" applyNumberFormat="1" applyFont="1" applyFill="1" applyProtection="1">
      <protection locked="0"/>
    </xf>
    <xf numFmtId="4" fontId="200" fillId="38" borderId="0" xfId="48" applyNumberFormat="1" applyFont="1" applyFill="1" applyAlignment="1" applyProtection="1">
      <alignment horizontal="right" wrapText="1"/>
      <protection locked="0"/>
    </xf>
    <xf numFmtId="4" fontId="200" fillId="38" borderId="11" xfId="48" applyNumberFormat="1" applyFont="1" applyFill="1" applyBorder="1" applyAlignment="1" applyProtection="1">
      <alignment horizontal="right"/>
      <protection locked="0"/>
    </xf>
    <xf numFmtId="4" fontId="200" fillId="38" borderId="0" xfId="48" applyNumberFormat="1" applyFont="1" applyFill="1" applyAlignment="1">
      <alignment horizontal="right"/>
    </xf>
    <xf numFmtId="0" fontId="199" fillId="0" borderId="0" xfId="48" applyFont="1" applyAlignment="1">
      <alignment horizontal="right"/>
    </xf>
    <xf numFmtId="0" fontId="199" fillId="0" borderId="0" xfId="48" applyFont="1" applyAlignment="1">
      <alignment wrapText="1"/>
    </xf>
    <xf numFmtId="4" fontId="200" fillId="0" borderId="0" xfId="48" applyNumberFormat="1" applyFont="1" applyAlignment="1">
      <alignment horizontal="right"/>
    </xf>
    <xf numFmtId="0" fontId="200" fillId="0" borderId="0" xfId="48" applyFont="1" applyAlignment="1">
      <alignment horizontal="right"/>
    </xf>
    <xf numFmtId="0" fontId="5" fillId="0" borderId="0" xfId="48"/>
    <xf numFmtId="0" fontId="199" fillId="0" borderId="0" xfId="48" applyFont="1" applyAlignment="1">
      <alignment vertical="top"/>
    </xf>
    <xf numFmtId="0" fontId="201" fillId="0" borderId="0" xfId="48" applyFont="1" applyAlignment="1">
      <alignment vertical="top" wrapText="1"/>
    </xf>
    <xf numFmtId="1" fontId="201" fillId="11" borderId="0" xfId="48" applyNumberFormat="1" applyFont="1" applyFill="1" applyAlignment="1">
      <alignment horizontal="center" vertical="top"/>
    </xf>
    <xf numFmtId="1" fontId="201" fillId="11" borderId="0" xfId="48" applyNumberFormat="1" applyFont="1" applyFill="1" applyAlignment="1">
      <alignment vertical="top" wrapText="1"/>
    </xf>
    <xf numFmtId="1" fontId="201" fillId="11" borderId="0" xfId="48" applyNumberFormat="1" applyFont="1" applyFill="1" applyAlignment="1">
      <alignment horizontal="center"/>
    </xf>
    <xf numFmtId="2" fontId="201" fillId="11" borderId="0" xfId="48" applyNumberFormat="1" applyFont="1" applyFill="1" applyAlignment="1">
      <alignment horizontal="right"/>
    </xf>
    <xf numFmtId="4" fontId="201" fillId="11" borderId="0" xfId="48" applyNumberFormat="1" applyFont="1" applyFill="1" applyAlignment="1">
      <alignment horizontal="right"/>
    </xf>
    <xf numFmtId="0" fontId="201" fillId="11" borderId="0" xfId="48" applyFont="1" applyFill="1" applyAlignment="1">
      <alignment horizontal="right"/>
    </xf>
    <xf numFmtId="0" fontId="201" fillId="0" borderId="0" xfId="48" applyFont="1"/>
    <xf numFmtId="0" fontId="200" fillId="0" borderId="0" xfId="48" applyFont="1" applyAlignment="1">
      <alignment horizontal="right" vertical="top"/>
    </xf>
    <xf numFmtId="0" fontId="200" fillId="0" borderId="0" xfId="48" applyFont="1" applyAlignment="1">
      <alignment horizontal="justify" vertical="top" wrapText="1"/>
    </xf>
    <xf numFmtId="0" fontId="200" fillId="0" borderId="0" xfId="48" applyFont="1" applyAlignment="1">
      <alignment horizontal="center" wrapText="1"/>
    </xf>
    <xf numFmtId="0" fontId="200" fillId="0" borderId="0" xfId="48" applyFont="1" applyAlignment="1">
      <alignment vertical="top" wrapText="1"/>
    </xf>
    <xf numFmtId="4" fontId="200" fillId="0" borderId="0" xfId="48" applyNumberFormat="1" applyFont="1" applyAlignment="1">
      <alignment horizontal="center"/>
    </xf>
    <xf numFmtId="49" fontId="200" fillId="0" borderId="0" xfId="48" applyNumberFormat="1" applyFont="1" applyAlignment="1">
      <alignment horizontal="center" wrapText="1"/>
    </xf>
    <xf numFmtId="4" fontId="200" fillId="0" borderId="0" xfId="48" applyNumberFormat="1" applyFont="1" applyAlignment="1">
      <alignment horizontal="right" wrapText="1"/>
    </xf>
    <xf numFmtId="4" fontId="202" fillId="0" borderId="0" xfId="48" applyNumberFormat="1" applyFont="1" applyAlignment="1">
      <alignment horizontal="right"/>
    </xf>
    <xf numFmtId="0" fontId="203" fillId="0" borderId="0" xfId="48" applyFont="1"/>
    <xf numFmtId="0" fontId="204" fillId="0" borderId="0" xfId="48" applyFont="1" applyAlignment="1">
      <alignment vertical="top"/>
    </xf>
    <xf numFmtId="0" fontId="200" fillId="0" borderId="0" xfId="48" applyFont="1" applyAlignment="1">
      <alignment horizontal="left" vertical="top" wrapText="1"/>
    </xf>
    <xf numFmtId="4" fontId="205" fillId="0" borderId="0" xfId="48" applyNumberFormat="1" applyFont="1" applyAlignment="1">
      <alignment horizontal="right"/>
    </xf>
    <xf numFmtId="0" fontId="206" fillId="0" borderId="0" xfId="48" applyFont="1"/>
    <xf numFmtId="49" fontId="200" fillId="0" borderId="0" xfId="48" applyNumberFormat="1" applyFont="1" applyAlignment="1">
      <alignment vertical="top" wrapText="1"/>
    </xf>
    <xf numFmtId="9" fontId="5" fillId="0" borderId="0" xfId="48" applyNumberFormat="1"/>
    <xf numFmtId="0" fontId="200" fillId="0" borderId="11" xfId="48" applyFont="1" applyBorder="1" applyAlignment="1">
      <alignment horizontal="right" vertical="top"/>
    </xf>
    <xf numFmtId="0" fontId="200" fillId="0" borderId="11" xfId="48" applyFont="1" applyBorder="1" applyAlignment="1">
      <alignment vertical="top" wrapText="1"/>
    </xf>
    <xf numFmtId="0" fontId="200" fillId="0" borderId="11" xfId="48" applyFont="1" applyBorder="1" applyAlignment="1">
      <alignment horizontal="center" wrapText="1"/>
    </xf>
    <xf numFmtId="4" fontId="200" fillId="0" borderId="11" xfId="48" applyNumberFormat="1" applyFont="1" applyBorder="1" applyAlignment="1">
      <alignment horizontal="right"/>
    </xf>
    <xf numFmtId="0" fontId="200" fillId="0" borderId="0" xfId="48" applyFont="1" applyAlignment="1">
      <alignment vertical="top"/>
    </xf>
    <xf numFmtId="49" fontId="199" fillId="0" borderId="0" xfId="48" applyNumberFormat="1" applyFont="1" applyAlignment="1">
      <alignment vertical="top" wrapText="1"/>
    </xf>
    <xf numFmtId="0" fontId="200" fillId="0" borderId="0" xfId="48" applyFont="1" applyAlignment="1">
      <alignment horizontal="center"/>
    </xf>
    <xf numFmtId="0" fontId="201" fillId="0" borderId="0" xfId="48" applyFont="1" applyAlignment="1">
      <alignment horizontal="center"/>
    </xf>
    <xf numFmtId="4" fontId="201" fillId="0" borderId="0" xfId="48" applyNumberFormat="1" applyFont="1" applyAlignment="1">
      <alignment horizontal="right"/>
    </xf>
    <xf numFmtId="0" fontId="207" fillId="0" borderId="0" xfId="48" applyFont="1"/>
    <xf numFmtId="0" fontId="209" fillId="0" borderId="0" xfId="48" applyFont="1" applyAlignment="1">
      <alignment vertical="top" wrapText="1"/>
    </xf>
    <xf numFmtId="0" fontId="209" fillId="0" borderId="0" xfId="48" applyFont="1"/>
    <xf numFmtId="4" fontId="162" fillId="0" borderId="0" xfId="48" applyNumberFormat="1" applyFont="1" applyAlignment="1">
      <alignment horizontal="right" vertical="top" wrapText="1"/>
    </xf>
    <xf numFmtId="4" fontId="162" fillId="0" borderId="11" xfId="48" applyNumberFormat="1" applyFont="1" applyBorder="1" applyAlignment="1">
      <alignment horizontal="right" vertical="top" wrapText="1"/>
    </xf>
    <xf numFmtId="4" fontId="5" fillId="0" borderId="0" xfId="48" applyNumberFormat="1" applyAlignment="1">
      <alignment horizontal="right" vertical="top" wrapText="1"/>
    </xf>
    <xf numFmtId="0" fontId="5" fillId="0" borderId="0" xfId="48" applyAlignment="1">
      <alignment horizontal="right"/>
    </xf>
    <xf numFmtId="169" fontId="7" fillId="38" borderId="12" xfId="0" applyNumberFormat="1" applyFont="1" applyFill="1" applyBorder="1" applyAlignment="1" applyProtection="1">
      <alignment horizontal="center"/>
      <protection locked="0"/>
    </xf>
    <xf numFmtId="169" fontId="0" fillId="38" borderId="12" xfId="0" applyNumberFormat="1" applyFill="1" applyBorder="1" applyAlignment="1" applyProtection="1">
      <alignment horizontal="center"/>
      <protection locked="0"/>
    </xf>
    <xf numFmtId="169" fontId="174" fillId="38" borderId="12" xfId="10" applyNumberFormat="1" applyFont="1" applyFill="1" applyBorder="1" applyAlignment="1" applyProtection="1">
      <alignment horizontal="center"/>
      <protection locked="0"/>
    </xf>
    <xf numFmtId="169" fontId="7" fillId="38" borderId="6" xfId="0" applyNumberFormat="1" applyFont="1" applyFill="1" applyBorder="1" applyAlignment="1" applyProtection="1">
      <alignment horizontal="center"/>
      <protection locked="0"/>
    </xf>
    <xf numFmtId="169" fontId="7" fillId="38" borderId="12" xfId="10" applyNumberFormat="1" applyFont="1" applyFill="1" applyBorder="1" applyAlignment="1" applyProtection="1">
      <alignment horizontal="center"/>
      <protection locked="0"/>
    </xf>
    <xf numFmtId="189" fontId="90" fillId="38" borderId="12" xfId="0" applyNumberFormat="1" applyFont="1" applyFill="1" applyBorder="1" applyAlignment="1" applyProtection="1">
      <alignment horizontal="center" vertical="center"/>
      <protection locked="0"/>
    </xf>
    <xf numFmtId="169" fontId="90" fillId="38" borderId="48" xfId="0" applyNumberFormat="1" applyFont="1" applyFill="1" applyBorder="1" applyAlignment="1" applyProtection="1">
      <alignment horizontal="right" vertical="center"/>
      <protection locked="0"/>
    </xf>
    <xf numFmtId="4" fontId="5" fillId="38" borderId="12" xfId="0" applyNumberFormat="1" applyFont="1" applyFill="1" applyBorder="1" applyAlignment="1" applyProtection="1">
      <alignment wrapText="1"/>
      <protection locked="0"/>
    </xf>
    <xf numFmtId="169" fontId="159" fillId="38" borderId="12" xfId="17" applyNumberFormat="1" applyFont="1" applyFill="1" applyBorder="1" applyProtection="1">
      <protection locked="0"/>
    </xf>
    <xf numFmtId="0" fontId="113" fillId="0" borderId="0" xfId="0" applyFont="1" applyAlignment="1">
      <alignment horizontal="left" indent="3"/>
    </xf>
    <xf numFmtId="2" fontId="141" fillId="0" borderId="0" xfId="16" applyNumberFormat="1" applyFont="1" applyFill="1"/>
    <xf numFmtId="187" fontId="141" fillId="0" borderId="0" xfId="14" applyNumberFormat="1" applyFont="1" applyProtection="1">
      <protection locked="0"/>
    </xf>
    <xf numFmtId="185" fontId="141" fillId="0" borderId="0" xfId="14" applyNumberFormat="1" applyFont="1" applyProtection="1">
      <protection locked="0"/>
    </xf>
    <xf numFmtId="183" fontId="143" fillId="0" borderId="0" xfId="14" applyNumberFormat="1" applyFont="1" applyProtection="1">
      <protection locked="0"/>
    </xf>
    <xf numFmtId="181" fontId="143" fillId="0" borderId="0" xfId="14" applyNumberFormat="1" applyFont="1" applyProtection="1">
      <protection locked="0"/>
    </xf>
    <xf numFmtId="176" fontId="141" fillId="0" borderId="0" xfId="14" applyNumberFormat="1" applyFont="1" applyProtection="1">
      <protection locked="0"/>
    </xf>
    <xf numFmtId="181" fontId="146" fillId="0" borderId="0" xfId="14" applyNumberFormat="1" applyFont="1" applyProtection="1">
      <protection locked="0"/>
    </xf>
    <xf numFmtId="181" fontId="141" fillId="0" borderId="0" xfId="14" applyNumberFormat="1" applyFont="1" applyProtection="1">
      <protection locked="0"/>
    </xf>
    <xf numFmtId="176" fontId="143" fillId="0" borderId="0" xfId="14" applyNumberFormat="1" applyFont="1" applyProtection="1">
      <protection locked="0"/>
    </xf>
    <xf numFmtId="188" fontId="141" fillId="0" borderId="0" xfId="14" applyNumberFormat="1" applyFont="1" applyProtection="1">
      <protection locked="0"/>
    </xf>
    <xf numFmtId="190" fontId="141" fillId="0" borderId="0" xfId="14" applyNumberFormat="1" applyFont="1" applyProtection="1">
      <protection locked="0"/>
    </xf>
    <xf numFmtId="189" fontId="141" fillId="0" borderId="0" xfId="14" applyNumberFormat="1" applyFont="1" applyProtection="1">
      <protection locked="0"/>
    </xf>
    <xf numFmtId="193" fontId="141" fillId="0" borderId="0" xfId="14" applyNumberFormat="1" applyFont="1" applyProtection="1">
      <protection locked="0"/>
    </xf>
    <xf numFmtId="169" fontId="141" fillId="0" borderId="0" xfId="14" applyNumberFormat="1" applyFont="1" applyProtection="1">
      <protection locked="0"/>
    </xf>
    <xf numFmtId="170" fontId="53" fillId="38" borderId="14" xfId="156" applyNumberFormat="1" applyFont="1" applyFill="1" applyBorder="1" applyAlignment="1" applyProtection="1">
      <alignment horizontal="right"/>
      <protection locked="0"/>
    </xf>
    <xf numFmtId="170" fontId="53" fillId="38" borderId="15" xfId="156" applyNumberFormat="1" applyFont="1" applyFill="1" applyBorder="1" applyAlignment="1" applyProtection="1">
      <alignment horizontal="right"/>
      <protection locked="0"/>
    </xf>
    <xf numFmtId="4" fontId="73" fillId="38" borderId="0" xfId="156" applyNumberFormat="1" applyFont="1" applyFill="1" applyAlignment="1" applyProtection="1">
      <alignment horizontal="right" vertical="top"/>
      <protection locked="0"/>
    </xf>
    <xf numFmtId="4" fontId="73" fillId="38" borderId="14" xfId="156" applyNumberFormat="1" applyFont="1" applyFill="1" applyBorder="1" applyAlignment="1" applyProtection="1">
      <alignment horizontal="right" vertical="top"/>
      <protection locked="0"/>
    </xf>
    <xf numFmtId="2" fontId="73" fillId="38" borderId="14" xfId="156" applyNumberFormat="1" applyFont="1" applyFill="1" applyBorder="1" applyAlignment="1" applyProtection="1">
      <alignment horizontal="right" vertical="top" wrapText="1"/>
      <protection locked="0"/>
    </xf>
    <xf numFmtId="4" fontId="73" fillId="38" borderId="15" xfId="156" applyNumberFormat="1" applyFont="1" applyFill="1" applyBorder="1" applyAlignment="1" applyProtection="1">
      <alignment horizontal="right" vertical="top"/>
      <protection locked="0"/>
    </xf>
    <xf numFmtId="4" fontId="73" fillId="0" borderId="14" xfId="156" applyNumberFormat="1" applyFont="1" applyBorder="1" applyAlignment="1" applyProtection="1">
      <alignment horizontal="right" vertical="top"/>
      <protection locked="0"/>
    </xf>
    <xf numFmtId="169" fontId="21" fillId="38" borderId="0" xfId="0" applyNumberFormat="1" applyFont="1" applyFill="1" applyAlignment="1" applyProtection="1">
      <alignment horizontal="right" vertical="top"/>
      <protection locked="0"/>
    </xf>
    <xf numFmtId="165" fontId="10" fillId="38" borderId="0" xfId="0" applyNumberFormat="1" applyFont="1" applyFill="1" applyAlignment="1" applyProtection="1">
      <alignment horizontal="right" vertical="top"/>
      <protection locked="0"/>
    </xf>
    <xf numFmtId="165" fontId="10" fillId="7" borderId="0" xfId="0" applyNumberFormat="1" applyFont="1" applyFill="1" applyAlignment="1" applyProtection="1">
      <alignment horizontal="right" vertical="top"/>
      <protection locked="0"/>
    </xf>
    <xf numFmtId="165" fontId="9" fillId="0" borderId="3" xfId="0" applyNumberFormat="1" applyFont="1" applyBorder="1" applyAlignment="1" applyProtection="1">
      <alignment horizontal="right" vertical="top"/>
      <protection locked="0"/>
    </xf>
    <xf numFmtId="165" fontId="10" fillId="0" borderId="0" xfId="0" applyNumberFormat="1" applyFont="1" applyAlignment="1" applyProtection="1">
      <alignment horizontal="right" vertical="top"/>
      <protection locked="0"/>
    </xf>
    <xf numFmtId="165" fontId="21" fillId="38" borderId="0" xfId="0" applyNumberFormat="1" applyFont="1" applyFill="1" applyAlignment="1" applyProtection="1">
      <alignment horizontal="right" vertical="top"/>
      <protection locked="0"/>
    </xf>
    <xf numFmtId="165" fontId="21" fillId="0" borderId="0" xfId="0" applyNumberFormat="1" applyFont="1" applyAlignment="1" applyProtection="1">
      <alignment horizontal="right" vertical="top"/>
      <protection locked="0"/>
    </xf>
    <xf numFmtId="165" fontId="21" fillId="38" borderId="0" xfId="0" applyNumberFormat="1" applyFont="1" applyFill="1" applyAlignment="1" applyProtection="1">
      <alignment horizontal="right"/>
      <protection locked="0"/>
    </xf>
    <xf numFmtId="169" fontId="21" fillId="0" borderId="0" xfId="0" applyNumberFormat="1" applyFont="1" applyAlignment="1" applyProtection="1">
      <alignment horizontal="right" vertical="top"/>
      <protection locked="0"/>
    </xf>
    <xf numFmtId="4" fontId="21" fillId="38" borderId="0" xfId="0" applyNumberFormat="1" applyFont="1" applyFill="1" applyAlignment="1" applyProtection="1">
      <alignment horizontal="right" vertical="top"/>
      <protection locked="0"/>
    </xf>
    <xf numFmtId="9" fontId="16" fillId="0" borderId="4" xfId="0" applyNumberFormat="1" applyFont="1" applyBorder="1" applyAlignment="1">
      <alignment horizontal="justify" vertical="top"/>
    </xf>
    <xf numFmtId="0" fontId="32" fillId="0" borderId="0" xfId="0" applyFont="1" applyAlignment="1">
      <alignment horizontal="justify" vertical="top"/>
    </xf>
    <xf numFmtId="0" fontId="131" fillId="0" borderId="9" xfId="0" applyFont="1" applyBorder="1" applyAlignment="1">
      <alignment horizontal="left" vertical="top" wrapText="1"/>
    </xf>
    <xf numFmtId="165" fontId="131" fillId="0" borderId="0" xfId="0" applyNumberFormat="1" applyFont="1" applyAlignment="1">
      <alignment horizontal="center"/>
    </xf>
    <xf numFmtId="0" fontId="32" fillId="0" borderId="0" xfId="0" applyFont="1" applyAlignment="1">
      <alignment horizontal="right" vertical="top"/>
    </xf>
    <xf numFmtId="2" fontId="32" fillId="0" borderId="0" xfId="0" applyNumberFormat="1" applyFont="1" applyAlignment="1">
      <alignment vertical="top"/>
    </xf>
    <xf numFmtId="169" fontId="32" fillId="41" borderId="0" xfId="0" applyNumberFormat="1" applyFont="1" applyFill="1" applyAlignment="1">
      <alignment vertical="top"/>
    </xf>
    <xf numFmtId="169" fontId="7" fillId="15" borderId="12" xfId="10" applyNumberFormat="1" applyFont="1" applyFill="1" applyBorder="1" applyAlignment="1" applyProtection="1">
      <alignment horizontal="center"/>
    </xf>
    <xf numFmtId="2" fontId="19" fillId="0" borderId="0" xfId="0" applyNumberFormat="1" applyFont="1" applyAlignment="1">
      <alignment horizontal="right" vertical="top"/>
    </xf>
    <xf numFmtId="165" fontId="32" fillId="0" borderId="0" xfId="0" applyNumberFormat="1" applyFont="1" applyAlignment="1" applyProtection="1">
      <alignment vertical="top"/>
      <protection locked="0"/>
    </xf>
    <xf numFmtId="0" fontId="32" fillId="0" borderId="9" xfId="0" applyFont="1" applyBorder="1" applyAlignment="1">
      <alignment horizontal="right" vertical="top"/>
    </xf>
    <xf numFmtId="0" fontId="27" fillId="0" borderId="0" xfId="0" applyFont="1"/>
    <xf numFmtId="165" fontId="19" fillId="0" borderId="4" xfId="0" applyNumberFormat="1" applyFont="1" applyBorder="1" applyAlignment="1">
      <alignment horizontal="right" vertical="top"/>
    </xf>
    <xf numFmtId="0" fontId="19" fillId="0" borderId="0" xfId="0" applyFont="1" applyFill="1" applyAlignment="1">
      <alignment horizontal="left" vertical="top"/>
    </xf>
    <xf numFmtId="0" fontId="16" fillId="0" borderId="0" xfId="0" applyFont="1" applyFill="1" applyBorder="1" applyAlignment="1">
      <alignment horizontal="justify" vertical="top"/>
    </xf>
    <xf numFmtId="165" fontId="19" fillId="0" borderId="0" xfId="0" applyNumberFormat="1" applyFont="1" applyFill="1" applyBorder="1" applyAlignment="1">
      <alignment vertical="top"/>
    </xf>
    <xf numFmtId="0" fontId="15" fillId="0" borderId="0" xfId="0" applyFont="1" applyFill="1" applyAlignment="1">
      <alignment vertical="top"/>
    </xf>
    <xf numFmtId="2" fontId="19" fillId="0" borderId="0" xfId="0" applyNumberFormat="1" applyFont="1" applyFill="1" applyAlignment="1">
      <alignment horizontal="right" vertical="top"/>
    </xf>
    <xf numFmtId="165" fontId="32" fillId="0" borderId="0" xfId="0" applyNumberFormat="1" applyFont="1" applyFill="1" applyAlignment="1" applyProtection="1">
      <alignment vertical="top"/>
      <protection locked="0"/>
    </xf>
    <xf numFmtId="0" fontId="247" fillId="0" borderId="0" xfId="0" applyFont="1" applyFill="1" applyAlignment="1">
      <alignment wrapText="1"/>
    </xf>
    <xf numFmtId="0" fontId="247" fillId="11" borderId="0" xfId="0" applyFont="1" applyFill="1"/>
    <xf numFmtId="165" fontId="32" fillId="11" borderId="0" xfId="0" applyNumberFormat="1" applyFont="1" applyFill="1" applyAlignment="1">
      <alignment vertical="top"/>
    </xf>
    <xf numFmtId="165" fontId="19" fillId="0" borderId="4" xfId="0" applyNumberFormat="1" applyFont="1" applyFill="1" applyBorder="1" applyAlignment="1" applyProtection="1">
      <alignment vertical="top"/>
      <protection locked="0"/>
    </xf>
    <xf numFmtId="0" fontId="19" fillId="0" borderId="9" xfId="0" applyFont="1" applyBorder="1" applyAlignment="1">
      <alignment horizontal="justify" vertical="top" wrapText="1"/>
    </xf>
    <xf numFmtId="169" fontId="32" fillId="0" borderId="0" xfId="0" applyNumberFormat="1" applyFont="1" applyFill="1" applyAlignment="1">
      <alignment vertical="top"/>
    </xf>
    <xf numFmtId="0" fontId="193" fillId="0" borderId="0" xfId="0" applyFont="1" applyAlignment="1">
      <alignment horizontal="right" vertical="top"/>
    </xf>
    <xf numFmtId="0" fontId="193" fillId="0" borderId="0" xfId="0" applyFont="1" applyAlignment="1">
      <alignment horizontal="left" vertical="top"/>
    </xf>
    <xf numFmtId="0" fontId="131" fillId="0" borderId="0" xfId="0" applyFont="1" applyAlignment="1">
      <alignment horizontal="left" vertical="top" wrapText="1"/>
    </xf>
    <xf numFmtId="0" fontId="257" fillId="0" borderId="0" xfId="0" applyFont="1" applyAlignment="1">
      <alignment horizontal="justify" vertical="top"/>
    </xf>
    <xf numFmtId="165" fontId="131" fillId="0" borderId="0" xfId="0" applyNumberFormat="1" applyFont="1" applyAlignment="1">
      <alignment vertical="top"/>
    </xf>
    <xf numFmtId="0" fontId="19" fillId="42" borderId="0" xfId="0" applyFont="1" applyFill="1" applyAlignment="1">
      <alignment horizontal="left" vertical="top"/>
    </xf>
    <xf numFmtId="0" fontId="16" fillId="42" borderId="49" xfId="0" applyFont="1" applyFill="1" applyBorder="1" applyAlignment="1">
      <alignment horizontal="justify" vertical="top"/>
    </xf>
    <xf numFmtId="165" fontId="19" fillId="42" borderId="49" xfId="0" applyNumberFormat="1" applyFont="1" applyFill="1" applyBorder="1" applyAlignment="1">
      <alignment vertical="top"/>
    </xf>
    <xf numFmtId="0" fontId="131" fillId="0" borderId="0" xfId="0" applyFont="1" applyFill="1" applyAlignment="1">
      <alignment horizontal="justify" vertical="top" wrapText="1"/>
    </xf>
    <xf numFmtId="166" fontId="17" fillId="0" borderId="0" xfId="0" applyNumberFormat="1" applyFont="1" applyAlignment="1">
      <alignment horizontal="justify" vertical="top"/>
    </xf>
    <xf numFmtId="0" fontId="18" fillId="0" borderId="0" xfId="0" applyFont="1" applyAlignment="1">
      <alignment vertical="top"/>
    </xf>
    <xf numFmtId="0" fontId="17" fillId="0" borderId="5" xfId="0" applyFont="1" applyBorder="1" applyAlignment="1">
      <alignment horizontal="justify" vertical="top" wrapText="1"/>
    </xf>
    <xf numFmtId="0" fontId="18" fillId="0" borderId="5" xfId="0" applyFont="1" applyBorder="1" applyAlignment="1">
      <alignment vertical="top"/>
    </xf>
    <xf numFmtId="0" fontId="250" fillId="0" borderId="0" xfId="0" applyFont="1" applyAlignment="1">
      <alignment horizontal="justify" vertical="top"/>
    </xf>
    <xf numFmtId="0" fontId="251" fillId="0" borderId="0" xfId="0" applyFont="1" applyAlignment="1">
      <alignment vertical="top"/>
    </xf>
    <xf numFmtId="0" fontId="17" fillId="0" borderId="0" xfId="0" applyFont="1" applyAlignment="1">
      <alignment horizontal="justify" vertical="top"/>
    </xf>
    <xf numFmtId="0" fontId="17" fillId="0" borderId="8" xfId="0" applyFont="1" applyBorder="1" applyAlignment="1">
      <alignment horizontal="justify" vertical="top"/>
    </xf>
    <xf numFmtId="0" fontId="18" fillId="0" borderId="8" xfId="0" applyFont="1" applyBorder="1" applyAlignment="1">
      <alignment vertical="top"/>
    </xf>
    <xf numFmtId="0" fontId="21" fillId="0" borderId="0" xfId="0" applyFont="1" applyAlignment="1">
      <alignment horizontal="justify" vertical="top" wrapText="1"/>
    </xf>
    <xf numFmtId="0" fontId="0" fillId="0" borderId="0" xfId="0" applyAlignment="1">
      <alignment vertical="top" wrapText="1"/>
    </xf>
    <xf numFmtId="0" fontId="38" fillId="0" borderId="0" xfId="156" applyFont="1" applyAlignment="1">
      <alignment horizontal="left" vertical="top" wrapText="1"/>
    </xf>
    <xf numFmtId="0" fontId="39" fillId="0" borderId="0" xfId="156" applyFont="1" applyAlignment="1">
      <alignment horizontal="left" vertical="top" wrapText="1"/>
    </xf>
    <xf numFmtId="0" fontId="40" fillId="0" borderId="0" xfId="156" applyFont="1" applyAlignment="1">
      <alignment horizontal="left" vertical="top" wrapText="1"/>
    </xf>
    <xf numFmtId="0" fontId="243" fillId="39" borderId="0" xfId="156" applyFont="1" applyFill="1" applyAlignment="1">
      <alignment horizontal="left" vertical="top" wrapText="1"/>
    </xf>
    <xf numFmtId="170" fontId="54" fillId="0" borderId="16" xfId="156" quotePrefix="1" applyNumberFormat="1" applyFont="1" applyBorder="1" applyAlignment="1">
      <alignment horizontal="left" vertical="top" wrapText="1"/>
    </xf>
    <xf numFmtId="0" fontId="64" fillId="0" borderId="16" xfId="156" applyFont="1" applyBorder="1" applyAlignment="1">
      <alignment horizontal="left" vertical="top" wrapText="1"/>
    </xf>
    <xf numFmtId="0" fontId="64" fillId="0" borderId="0" xfId="156" applyFont="1" applyAlignment="1">
      <alignment horizontal="left" vertical="top" wrapText="1"/>
    </xf>
    <xf numFmtId="0" fontId="37" fillId="0" borderId="0" xfId="156" applyFont="1" applyAlignment="1">
      <alignment horizontal="center"/>
    </xf>
    <xf numFmtId="0" fontId="37" fillId="0" borderId="0" xfId="156" applyFont="1" applyAlignment="1">
      <alignment horizontal="left" wrapText="1"/>
    </xf>
    <xf numFmtId="0" fontId="54" fillId="0" borderId="0" xfId="156" applyFont="1" applyAlignment="1">
      <alignment horizontal="center"/>
    </xf>
    <xf numFmtId="0" fontId="54" fillId="0" borderId="0" xfId="156" applyFont="1" applyAlignment="1">
      <alignment horizontal="left" wrapText="1"/>
    </xf>
    <xf numFmtId="0" fontId="54" fillId="0" borderId="0" xfId="156" applyFont="1" applyAlignment="1">
      <alignment horizontal="left"/>
    </xf>
    <xf numFmtId="0" fontId="37" fillId="0" borderId="0" xfId="156" applyFont="1" applyAlignment="1">
      <alignment horizontal="left"/>
    </xf>
    <xf numFmtId="0" fontId="66" fillId="0" borderId="0" xfId="156" applyFont="1" applyAlignment="1">
      <alignment horizontal="left" vertical="top" wrapText="1"/>
    </xf>
    <xf numFmtId="49" fontId="66" fillId="0" borderId="0" xfId="156" applyNumberFormat="1" applyFont="1" applyAlignment="1">
      <alignment horizontal="left" vertical="top" wrapText="1"/>
    </xf>
    <xf numFmtId="0" fontId="66" fillId="0" borderId="16" xfId="156" applyFont="1" applyBorder="1" applyAlignment="1">
      <alignment horizontal="left" vertical="top" wrapText="1"/>
    </xf>
    <xf numFmtId="49" fontId="68" fillId="39" borderId="0" xfId="156" applyNumberFormat="1" applyFont="1" applyFill="1" applyAlignment="1">
      <alignment horizontal="left" vertical="top" wrapText="1"/>
    </xf>
    <xf numFmtId="49" fontId="60" fillId="0" borderId="0" xfId="156" applyNumberFormat="1" applyFont="1" applyAlignment="1">
      <alignment horizontal="left" vertical="top" wrapText="1"/>
    </xf>
    <xf numFmtId="0" fontId="55" fillId="20" borderId="0" xfId="156" applyFont="1" applyFill="1" applyAlignment="1">
      <alignment horizontal="left" vertical="top" wrapText="1"/>
    </xf>
    <xf numFmtId="0" fontId="59" fillId="0" borderId="0" xfId="156" applyFont="1" applyAlignment="1">
      <alignment horizontal="left" vertical="top" wrapText="1"/>
    </xf>
    <xf numFmtId="49" fontId="71" fillId="0" borderId="0" xfId="156" applyNumberFormat="1" applyFont="1" applyAlignment="1">
      <alignment horizontal="left" vertical="top" wrapText="1"/>
    </xf>
    <xf numFmtId="0" fontId="154" fillId="6" borderId="0" xfId="0" applyFont="1" applyFill="1"/>
    <xf numFmtId="0" fontId="155" fillId="6" borderId="0" xfId="0" applyFont="1" applyFill="1"/>
    <xf numFmtId="0" fontId="157" fillId="0" borderId="0" xfId="0" applyFont="1"/>
    <xf numFmtId="0" fontId="156" fillId="0" borderId="0" xfId="0" applyFont="1"/>
    <xf numFmtId="0" fontId="158" fillId="0" borderId="0" xfId="0" applyFont="1" applyAlignment="1">
      <alignment vertical="top" wrapText="1"/>
    </xf>
    <xf numFmtId="0" fontId="113" fillId="0" borderId="0" xfId="0" applyFont="1" applyAlignment="1">
      <alignment horizontal="left" vertical="top" wrapText="1"/>
    </xf>
    <xf numFmtId="0" fontId="133" fillId="0" borderId="0" xfId="0" applyFont="1" applyAlignment="1">
      <alignment horizontal="left" vertical="top" wrapText="1"/>
    </xf>
    <xf numFmtId="0" fontId="110" fillId="0" borderId="0" xfId="0" applyFont="1" applyAlignment="1">
      <alignment horizontal="center" vertical="center" wrapText="1"/>
    </xf>
    <xf numFmtId="0" fontId="109" fillId="0" borderId="0" xfId="0" applyFont="1" applyAlignment="1">
      <alignment horizontal="center" vertical="center" wrapText="1"/>
    </xf>
    <xf numFmtId="0" fontId="111" fillId="0" borderId="0" xfId="0" applyFont="1" applyAlignment="1">
      <alignment horizontal="center" vertical="center" wrapText="1"/>
    </xf>
    <xf numFmtId="174" fontId="118" fillId="11" borderId="5" xfId="0" applyNumberFormat="1" applyFont="1" applyFill="1" applyBorder="1" applyAlignment="1">
      <alignment horizontal="center" vertical="center"/>
    </xf>
    <xf numFmtId="174" fontId="118" fillId="11" borderId="6" xfId="0" applyNumberFormat="1" applyFont="1" applyFill="1" applyBorder="1" applyAlignment="1">
      <alignment horizontal="center" vertical="center"/>
    </xf>
    <xf numFmtId="0" fontId="121" fillId="0" borderId="0" xfId="0" applyFont="1" applyAlignment="1">
      <alignment horizontal="right" wrapText="1"/>
    </xf>
    <xf numFmtId="0" fontId="128" fillId="0" borderId="0" xfId="14" applyFont="1" applyAlignment="1">
      <alignment horizontal="left" vertical="top" wrapText="1"/>
    </xf>
    <xf numFmtId="0" fontId="136" fillId="0" borderId="0" xfId="14" applyFont="1" applyAlignment="1">
      <alignment horizontal="center" wrapText="1"/>
    </xf>
    <xf numFmtId="0" fontId="137" fillId="0" borderId="0" xfId="14" applyFont="1" applyAlignment="1">
      <alignment horizontal="center"/>
    </xf>
    <xf numFmtId="0" fontId="135" fillId="0" borderId="0" xfId="14" quotePrefix="1" applyFont="1" applyAlignment="1">
      <alignment horizontal="center" wrapText="1"/>
    </xf>
    <xf numFmtId="0" fontId="135" fillId="0" borderId="0" xfId="14" applyFont="1" applyAlignment="1">
      <alignment horizontal="center" wrapText="1"/>
    </xf>
    <xf numFmtId="174" fontId="129" fillId="0" borderId="0" xfId="14" applyNumberFormat="1" applyFont="1" applyAlignment="1">
      <alignment horizontal="center"/>
    </xf>
    <xf numFmtId="0" fontId="0" fillId="0" borderId="0" xfId="0" applyAlignment="1">
      <alignment horizontal="left" vertical="top" wrapText="1"/>
    </xf>
    <xf numFmtId="0" fontId="156" fillId="0" borderId="5" xfId="0" applyFont="1" applyBorder="1" applyAlignment="1">
      <alignment vertical="top"/>
    </xf>
    <xf numFmtId="0" fontId="154" fillId="0" borderId="0" xfId="0" applyFont="1"/>
    <xf numFmtId="0" fontId="0" fillId="0" borderId="0" xfId="0"/>
    <xf numFmtId="0" fontId="27" fillId="0" borderId="0" xfId="0" applyFont="1"/>
    <xf numFmtId="0" fontId="27" fillId="0" borderId="0" xfId="0" applyFont="1" applyAlignment="1">
      <alignment vertical="top" wrapText="1"/>
    </xf>
    <xf numFmtId="0" fontId="154" fillId="6" borderId="0" xfId="0" applyFont="1" applyFill="1" applyAlignment="1">
      <alignment horizontal="left" vertical="top" wrapText="1"/>
    </xf>
    <xf numFmtId="0" fontId="155" fillId="6" borderId="0" xfId="0" applyFont="1" applyFill="1" applyAlignment="1">
      <alignment horizontal="left" vertical="top" wrapText="1"/>
    </xf>
    <xf numFmtId="0" fontId="0" fillId="0" borderId="0" xfId="0" applyAlignment="1">
      <alignment wrapText="1"/>
    </xf>
    <xf numFmtId="0" fontId="255" fillId="0" borderId="0" xfId="0" applyFont="1" applyAlignment="1">
      <alignment wrapText="1"/>
    </xf>
    <xf numFmtId="0" fontId="256" fillId="0" borderId="0" xfId="0" applyFont="1" applyAlignment="1">
      <alignment wrapText="1"/>
    </xf>
    <xf numFmtId="0" fontId="175" fillId="0" borderId="0" xfId="20" applyFont="1" applyAlignment="1">
      <alignment horizontal="left" vertical="top" wrapText="1"/>
    </xf>
    <xf numFmtId="0" fontId="0" fillId="0" borderId="0" xfId="0" applyAlignment="1">
      <alignment horizontal="left" wrapText="1"/>
    </xf>
    <xf numFmtId="49" fontId="0" fillId="0" borderId="18" xfId="0" applyNumberFormat="1" applyBorder="1" applyAlignment="1">
      <alignment horizontal="center"/>
    </xf>
    <xf numFmtId="49" fontId="0" fillId="0" borderId="5" xfId="0" applyNumberFormat="1" applyBorder="1" applyAlignment="1">
      <alignment horizontal="center"/>
    </xf>
    <xf numFmtId="49" fontId="0" fillId="0" borderId="6" xfId="0" applyNumberFormat="1" applyBorder="1" applyAlignment="1">
      <alignment horizontal="center"/>
    </xf>
    <xf numFmtId="49" fontId="0" fillId="0" borderId="40" xfId="0" applyNumberFormat="1" applyBorder="1" applyAlignment="1">
      <alignment horizontal="center" vertical="center" wrapText="1"/>
    </xf>
    <xf numFmtId="49" fontId="0" fillId="0" borderId="8" xfId="0" applyNumberFormat="1" applyBorder="1" applyAlignment="1">
      <alignment horizontal="center" vertical="center" wrapText="1"/>
    </xf>
    <xf numFmtId="49" fontId="0" fillId="0" borderId="28" xfId="0" applyNumberFormat="1" applyBorder="1" applyAlignment="1">
      <alignment horizontal="center" vertical="center" wrapText="1"/>
    </xf>
    <xf numFmtId="49" fontId="0" fillId="0" borderId="41" xfId="0" applyNumberFormat="1" applyBorder="1" applyAlignment="1">
      <alignment horizontal="center" vertical="center" wrapText="1"/>
    </xf>
    <xf numFmtId="49" fontId="0" fillId="0" borderId="11" xfId="0" applyNumberFormat="1" applyBorder="1" applyAlignment="1">
      <alignment horizontal="center" vertical="center" wrapText="1"/>
    </xf>
    <xf numFmtId="49" fontId="0" fillId="0" borderId="24" xfId="0" applyNumberFormat="1" applyBorder="1" applyAlignment="1">
      <alignment horizontal="center" vertical="center" wrapText="1"/>
    </xf>
    <xf numFmtId="0" fontId="157" fillId="0" borderId="0" xfId="0" applyFont="1" applyAlignment="1">
      <alignment wrapText="1"/>
    </xf>
    <xf numFmtId="0" fontId="156" fillId="0" borderId="0" xfId="0" applyFont="1" applyAlignment="1">
      <alignment wrapText="1"/>
    </xf>
    <xf numFmtId="0" fontId="154" fillId="6" borderId="0" xfId="0" applyFont="1" applyFill="1" applyAlignment="1">
      <alignment wrapText="1"/>
    </xf>
    <xf numFmtId="0" fontId="155" fillId="6" borderId="0" xfId="0" applyFont="1" applyFill="1" applyAlignment="1">
      <alignment wrapText="1"/>
    </xf>
    <xf numFmtId="0" fontId="253" fillId="0" borderId="0" xfId="0" applyFont="1"/>
    <xf numFmtId="0" fontId="190" fillId="0" borderId="0" xfId="0" applyFont="1" applyAlignment="1">
      <alignment vertical="top" wrapText="1"/>
    </xf>
    <xf numFmtId="0" fontId="162" fillId="0" borderId="0" xfId="48" applyFont="1" applyAlignment="1">
      <alignment vertical="top" wrapText="1"/>
    </xf>
    <xf numFmtId="0" fontId="5" fillId="0" borderId="0" xfId="48"/>
  </cellXfs>
  <cellStyles count="158">
    <cellStyle name="20 % – Poudarek1 2 2" xfId="50"/>
    <cellStyle name="20 % – Poudarek2 2 2" xfId="51"/>
    <cellStyle name="20 % – Poudarek3 2 2" xfId="52"/>
    <cellStyle name="20 % – Poudarek4 2 2" xfId="53"/>
    <cellStyle name="20 % – Poudarek5 2 2" xfId="54"/>
    <cellStyle name="20 % – Poudarek6 2 2" xfId="55"/>
    <cellStyle name="20% - Accent1 1 4" xfId="1"/>
    <cellStyle name="20% - 强调文字颜色 1 2 2" xfId="56"/>
    <cellStyle name="20% - 强调文字颜色 1 2 2 2 2" xfId="57"/>
    <cellStyle name="20% - 强调文字颜色 1 2 8 2" xfId="58"/>
    <cellStyle name="40 % – Poudarek1 2 2" xfId="59"/>
    <cellStyle name="40 % – Poudarek2 2 2" xfId="60"/>
    <cellStyle name="40 % – Poudarek3 2 2" xfId="61"/>
    <cellStyle name="40 % – Poudarek4 2 2" xfId="62"/>
    <cellStyle name="40 % – Poudarek5 2 2" xfId="63"/>
    <cellStyle name="40 % – Poudarek6 2 2" xfId="64"/>
    <cellStyle name="60 % – Poudarek1 2 2" xfId="65"/>
    <cellStyle name="60 % – Poudarek2 2 2" xfId="66"/>
    <cellStyle name="60 % – Poudarek3 2 2" xfId="67"/>
    <cellStyle name="60 % – Poudarek4 2 2" xfId="68"/>
    <cellStyle name="60 % – Poudarek5 2 2" xfId="69"/>
    <cellStyle name="60 % – Poudarek6 2 2" xfId="70"/>
    <cellStyle name="Bad 4 4" xfId="2"/>
    <cellStyle name="Comma 2" xfId="71"/>
    <cellStyle name="Comma 3" xfId="72"/>
    <cellStyle name="Comma 4" xfId="73"/>
    <cellStyle name="Comma 4 2" xfId="74"/>
    <cellStyle name="Comma 4 3" xfId="75"/>
    <cellStyle name="Comma 5" xfId="76"/>
    <cellStyle name="Comma0" xfId="23"/>
    <cellStyle name="Comma0 2" xfId="77"/>
    <cellStyle name="Comma0 3" xfId="78"/>
    <cellStyle name="Currency 2" xfId="17"/>
    <cellStyle name="Currency0" xfId="24"/>
    <cellStyle name="Currency0 2" xfId="79"/>
    <cellStyle name="Currency0 3" xfId="80"/>
    <cellStyle name="Date" xfId="25"/>
    <cellStyle name="Date 2" xfId="81"/>
    <cellStyle name="Date 3" xfId="82"/>
    <cellStyle name="Dobro 2 2" xfId="83"/>
    <cellStyle name="Dobro 5" xfId="3"/>
    <cellStyle name="Element-delo" xfId="26"/>
    <cellStyle name="Excel Built-in Normal" xfId="84"/>
    <cellStyle name="Fixed" xfId="27"/>
    <cellStyle name="Fixed 2" xfId="85"/>
    <cellStyle name="Fixed 3" xfId="86"/>
    <cellStyle name="Good 2" xfId="15"/>
    <cellStyle name="Heading 1 2" xfId="87"/>
    <cellStyle name="Heading 1 3" xfId="88"/>
    <cellStyle name="Heading 2 2" xfId="89"/>
    <cellStyle name="Heading 2 3" xfId="90"/>
    <cellStyle name="Izhod 2 2" xfId="91"/>
    <cellStyle name="Naslov 1 1" xfId="92"/>
    <cellStyle name="Naslov 1 2 2" xfId="93"/>
    <cellStyle name="Naslov 2 2 2" xfId="94"/>
    <cellStyle name="Naslov 3 2 2" xfId="95"/>
    <cellStyle name="Naslov 4 2 2" xfId="96"/>
    <cellStyle name="NaslovRowStyle" xfId="28"/>
    <cellStyle name="Navadno" xfId="0" builtinId="0"/>
    <cellStyle name="Navadno 10" xfId="29"/>
    <cellStyle name="Navadno 11" xfId="30"/>
    <cellStyle name="Navadno 12" xfId="97"/>
    <cellStyle name="Navadno 13" xfId="98"/>
    <cellStyle name="Navadno 14" xfId="99"/>
    <cellStyle name="Navadno 15" xfId="100"/>
    <cellStyle name="Navadno 16" xfId="101"/>
    <cellStyle name="Navadno 17" xfId="102"/>
    <cellStyle name="Navadno 18" xfId="103"/>
    <cellStyle name="Navadno 19" xfId="31"/>
    <cellStyle name="Navadno 2" xfId="4"/>
    <cellStyle name="Navadno 2 2" xfId="21"/>
    <cellStyle name="Navadno 2 3" xfId="32"/>
    <cellStyle name="Navadno 2 3 2" xfId="104"/>
    <cellStyle name="Navadno 2 4" xfId="22"/>
    <cellStyle name="Navadno 2 49" xfId="33"/>
    <cellStyle name="Navadno 2_List1" xfId="34"/>
    <cellStyle name="Navadno 21" xfId="35"/>
    <cellStyle name="Navadno 25" xfId="36"/>
    <cellStyle name="Navadno 3" xfId="37"/>
    <cellStyle name="Navadno 3 10" xfId="38"/>
    <cellStyle name="Navadno 3 2" xfId="105"/>
    <cellStyle name="Navadno 3 3" xfId="106"/>
    <cellStyle name="Navadno 4" xfId="39"/>
    <cellStyle name="Navadno 4 2" xfId="107"/>
    <cellStyle name="Navadno 4 3" xfId="108"/>
    <cellStyle name="Navadno 5" xfId="5"/>
    <cellStyle name="Navadno 5 2" xfId="109"/>
    <cellStyle name="Navadno 6" xfId="40"/>
    <cellStyle name="Navadno 7" xfId="6"/>
    <cellStyle name="Navadno 8" xfId="7"/>
    <cellStyle name="Navadno 9" xfId="41"/>
    <cellStyle name="Navadno 9 2" xfId="110"/>
    <cellStyle name="Navadno_PZI - B - pogodbeni" xfId="19"/>
    <cellStyle name="Navadno_SBRadovljica 2" xfId="20"/>
    <cellStyle name="Nevtralno 2 2" xfId="111"/>
    <cellStyle name="Normal 10" xfId="156"/>
    <cellStyle name="Normal 2" xfId="8"/>
    <cellStyle name="Normal 2 2" xfId="112"/>
    <cellStyle name="Normal 3" xfId="12"/>
    <cellStyle name="Normal 4" xfId="14"/>
    <cellStyle name="Normal 4 2" xfId="155"/>
    <cellStyle name="Normal 5" xfId="48"/>
    <cellStyle name="Normal 5 2" xfId="113"/>
    <cellStyle name="Normal 5 2 2" xfId="114"/>
    <cellStyle name="Normal 5 3" xfId="115"/>
    <cellStyle name="Normal 5 3 2" xfId="116"/>
    <cellStyle name="Normal 5 4" xfId="117"/>
    <cellStyle name="Normal 5 5" xfId="118"/>
    <cellStyle name="Normal 6" xfId="49"/>
    <cellStyle name="Normal 6 2" xfId="119"/>
    <cellStyle name="Normal 6 3" xfId="120"/>
    <cellStyle name="Normal 6 3 2" xfId="121"/>
    <cellStyle name="Normal 7" xfId="122"/>
    <cellStyle name="Normal 8" xfId="123"/>
    <cellStyle name="Normal 9" xfId="124"/>
    <cellStyle name="Normal_Sheet1" xfId="18"/>
    <cellStyle name="NormalRowStyle" xfId="42"/>
    <cellStyle name="Odstotek 2" xfId="125"/>
    <cellStyle name="OPIS" xfId="9"/>
    <cellStyle name="Opomba 2 2" xfId="126"/>
    <cellStyle name="Opozorilo 2 2" xfId="127"/>
    <cellStyle name="Percent 2" xfId="13"/>
    <cellStyle name="Percent 3" xfId="16"/>
    <cellStyle name="Percent 4" xfId="157"/>
    <cellStyle name="PodnaslovRowStyle" xfId="43"/>
    <cellStyle name="Pojasnjevalno besedilo 2 2" xfId="128"/>
    <cellStyle name="Pomoc" xfId="44"/>
    <cellStyle name="Popis Evo" xfId="45"/>
    <cellStyle name="Poudarek1 2 2" xfId="129"/>
    <cellStyle name="Poudarek2 2 2" xfId="130"/>
    <cellStyle name="Poudarek3 2 2" xfId="131"/>
    <cellStyle name="Poudarek4 2 2" xfId="132"/>
    <cellStyle name="Poudarek5 2 2" xfId="133"/>
    <cellStyle name="Poudarek6 2 2" xfId="134"/>
    <cellStyle name="Povezana celica 2 2" xfId="135"/>
    <cellStyle name="Preveri celico 2 2" xfId="136"/>
    <cellStyle name="Računanje 2 2" xfId="137"/>
    <cellStyle name="Slabo 2 2" xfId="138"/>
    <cellStyle name="Slog 1" xfId="46"/>
    <cellStyle name="Standard 2" xfId="47"/>
    <cellStyle name="Total 2" xfId="139"/>
    <cellStyle name="Total 3" xfId="140"/>
    <cellStyle name="Valuta" xfId="11" builtinId="4"/>
    <cellStyle name="Vejica" xfId="10" builtinId="3"/>
    <cellStyle name="Vejica 12" xfId="141"/>
    <cellStyle name="Vejica 13" xfId="142"/>
    <cellStyle name="Vejica 15" xfId="143"/>
    <cellStyle name="Vejica 2" xfId="144"/>
    <cellStyle name="Vejica 2 2" xfId="145"/>
    <cellStyle name="Vejica 2 3" xfId="146"/>
    <cellStyle name="Vejica 3" xfId="147"/>
    <cellStyle name="Vejica 5" xfId="148"/>
    <cellStyle name="Vejica 6" xfId="149"/>
    <cellStyle name="Vnos 2 2" xfId="150"/>
    <cellStyle name="Vsota 2 2" xfId="151"/>
    <cellStyle name="常规 2 2 2 3" xfId="152"/>
    <cellStyle name="常规 2 8 11 2" xfId="153"/>
    <cellStyle name="常规 2 8 5 3 2" xfId="154"/>
  </cellStyles>
  <dxfs count="113">
    <dxf>
      <font>
        <b val="0"/>
        <i val="0"/>
        <strike val="0"/>
        <condense val="0"/>
        <extend val="0"/>
        <outline val="0"/>
        <shadow val="0"/>
        <u val="none"/>
        <vertAlign val="baseline"/>
        <sz val="8"/>
        <color auto="1"/>
        <name val="Swis721 Ex BT"/>
        <scheme val="none"/>
      </font>
      <numFmt numFmtId="174" formatCode="_-* #,##0.00\ [$€-424]_-;\-* #,##0.00\ [$€-424]_-;_-* &quot;-&quot;??\ [$€-424]_-;_-@_-"/>
    </dxf>
    <dxf>
      <font>
        <strike val="0"/>
        <outline val="0"/>
        <shadow val="0"/>
        <u val="none"/>
        <vertAlign val="baseline"/>
        <sz val="8"/>
        <color auto="1"/>
        <name val="Swis721 Ex BT"/>
        <scheme val="none"/>
      </font>
      <numFmt numFmtId="174" formatCode="_-* #,##0.00\ [$€-424]_-;\-* #,##0.00\ [$€-424]_-;_-* &quot;-&quot;??\ [$€-424]_-;_-@_-"/>
      <fill>
        <patternFill patternType="none">
          <fgColor indexed="64"/>
          <bgColor indexed="65"/>
        </patternFill>
      </fill>
    </dxf>
    <dxf>
      <font>
        <b val="0"/>
        <i val="0"/>
        <strike val="0"/>
        <condense val="0"/>
        <extend val="0"/>
        <outline val="0"/>
        <shadow val="0"/>
        <u val="none"/>
        <vertAlign val="baseline"/>
        <sz val="8"/>
        <color auto="1"/>
        <name val="Swis721 Ex BT"/>
        <scheme val="none"/>
      </font>
      <numFmt numFmtId="181" formatCode="0.00&quot; €/kos&quot;"/>
    </dxf>
    <dxf>
      <font>
        <strike val="0"/>
        <outline val="0"/>
        <shadow val="0"/>
        <u val="none"/>
        <vertAlign val="baseline"/>
        <sz val="8"/>
        <color auto="1"/>
        <name val="Swis721 Ex BT"/>
        <scheme val="none"/>
      </font>
      <numFmt numFmtId="181" formatCode="0.00&quot; €/kos&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Swis721 Ex BT"/>
        <scheme val="none"/>
      </font>
    </dxf>
    <dxf>
      <font>
        <strike val="0"/>
        <outline val="0"/>
        <shadow val="0"/>
        <u val="none"/>
        <vertAlign val="baseline"/>
        <sz val="8"/>
        <color auto="1"/>
        <name val="Swis721 Ex BT"/>
        <scheme val="none"/>
      </font>
      <fill>
        <patternFill patternType="none">
          <fgColor indexed="64"/>
          <bgColor indexed="65"/>
        </patternFill>
      </fill>
    </dxf>
    <dxf>
      <font>
        <b val="0"/>
        <i val="0"/>
        <strike val="0"/>
        <condense val="0"/>
        <extend val="0"/>
        <outline val="0"/>
        <shadow val="0"/>
        <u val="none"/>
        <vertAlign val="baseline"/>
        <sz val="8"/>
        <color auto="1"/>
        <name val="Swis721 Ex BT"/>
        <scheme val="none"/>
      </font>
    </dxf>
    <dxf>
      <font>
        <strike val="0"/>
        <outline val="0"/>
        <shadow val="0"/>
        <u val="none"/>
        <vertAlign val="baseline"/>
        <sz val="8"/>
        <color auto="1"/>
        <name val="Swis721 Ex BT"/>
        <scheme val="none"/>
      </font>
      <fill>
        <patternFill patternType="none">
          <fgColor indexed="64"/>
          <bgColor indexed="65"/>
        </patternFill>
      </fill>
    </dxf>
    <dxf>
      <font>
        <b val="0"/>
        <i val="0"/>
        <strike val="0"/>
        <condense val="0"/>
        <extend val="0"/>
        <outline val="0"/>
        <shadow val="0"/>
        <u val="none"/>
        <vertAlign val="baseline"/>
        <sz val="8"/>
        <color auto="1"/>
        <name val="Swis721 Ex BT"/>
        <scheme val="none"/>
      </font>
      <alignment horizontal="general" vertical="bottom" textRotation="0" wrapText="1" indent="0" justifyLastLine="0" shrinkToFit="0" readingOrder="0"/>
    </dxf>
    <dxf>
      <font>
        <strike val="0"/>
        <outline val="0"/>
        <shadow val="0"/>
        <u val="none"/>
        <vertAlign val="baseline"/>
        <sz val="8"/>
        <color auto="1"/>
        <name val="Swis721 Ex BT"/>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8"/>
        <color auto="1"/>
        <name val="Swis721 Ex BT"/>
        <scheme val="none"/>
      </font>
      <alignment horizontal="left" vertical="bottom" textRotation="0" wrapText="0" indent="3" justifyLastLine="0" shrinkToFit="0" readingOrder="0"/>
    </dxf>
    <dxf>
      <font>
        <strike val="0"/>
        <outline val="0"/>
        <shadow val="0"/>
        <u val="none"/>
        <vertAlign val="baseline"/>
        <sz val="8"/>
        <color auto="1"/>
        <name val="Swis721 Ex BT"/>
        <scheme val="none"/>
      </font>
      <numFmt numFmtId="2" formatCode="0.00"/>
      <fill>
        <patternFill patternType="none">
          <fgColor indexed="64"/>
          <bgColor indexed="65"/>
        </patternFill>
      </fill>
      <alignment horizontal="right" vertical="top" textRotation="0" wrapText="0" indent="0" justifyLastLine="0" shrinkToFit="0" readingOrder="0"/>
    </dxf>
    <dxf>
      <font>
        <strike val="0"/>
        <outline val="0"/>
        <shadow val="0"/>
        <u val="none"/>
        <vertAlign val="baseline"/>
        <sz val="9"/>
        <color auto="1"/>
        <name val="Swis721 Ex BT"/>
        <scheme val="none"/>
      </font>
      <fill>
        <patternFill patternType="none">
          <fgColor indexed="64"/>
          <bgColor indexed="65"/>
        </patternFill>
      </fill>
    </dxf>
    <dxf>
      <font>
        <strike val="0"/>
        <outline val="0"/>
        <shadow val="0"/>
        <u val="none"/>
        <vertAlign val="baseline"/>
        <sz val="9"/>
        <color auto="1"/>
        <name val="Swis721 Ex BT"/>
        <scheme val="none"/>
      </font>
      <fill>
        <patternFill patternType="none">
          <fgColor indexed="64"/>
          <bgColor indexed="65"/>
        </patternFill>
      </fill>
    </dxf>
    <dxf>
      <font>
        <strike val="0"/>
        <outline val="0"/>
        <shadow val="0"/>
        <u val="none"/>
        <vertAlign val="baseline"/>
        <sz val="9"/>
        <color auto="1"/>
        <name val="Swis721 Ex BT"/>
        <scheme val="none"/>
      </font>
      <fill>
        <patternFill patternType="none">
          <fgColor indexed="64"/>
          <bgColor indexed="65"/>
        </patternFill>
      </fill>
      <alignment vertical="center" textRotation="0" indent="0" justifyLastLine="0" shrinkToFit="0" readingOrder="0"/>
    </dxf>
    <dxf>
      <font>
        <b val="0"/>
        <i val="0"/>
        <strike val="0"/>
        <condense val="0"/>
        <extend val="0"/>
        <outline val="0"/>
        <shadow val="0"/>
        <u val="none"/>
        <vertAlign val="baseline"/>
        <sz val="8"/>
        <color auto="1"/>
        <name val="Swis721 Ex BT"/>
        <scheme val="none"/>
      </font>
      <numFmt numFmtId="174" formatCode="_-* #,##0.00\ [$€-424]_-;\-* #,##0.00\ [$€-424]_-;_-* &quot;-&quot;??\ [$€-424]_-;_-@_-"/>
    </dxf>
    <dxf>
      <font>
        <strike val="0"/>
        <outline val="0"/>
        <shadow val="0"/>
        <u val="none"/>
        <vertAlign val="baseline"/>
        <sz val="8"/>
        <color auto="1"/>
        <name val="Swis721 Ex BT"/>
        <scheme val="none"/>
      </font>
      <numFmt numFmtId="174" formatCode="_-* #,##0.00\ [$€-424]_-;\-* #,##0.00\ [$€-424]_-;_-* &quot;-&quot;??\ [$€-424]_-;_-@_-"/>
      <fill>
        <patternFill patternType="none">
          <fgColor indexed="64"/>
          <bgColor indexed="65"/>
        </patternFill>
      </fill>
    </dxf>
    <dxf>
      <font>
        <b val="0"/>
        <i val="0"/>
        <strike val="0"/>
        <condense val="0"/>
        <extend val="0"/>
        <outline val="0"/>
        <shadow val="0"/>
        <u val="none"/>
        <vertAlign val="baseline"/>
        <sz val="8"/>
        <color auto="1"/>
        <name val="Swis721 Ex BT"/>
        <scheme val="none"/>
      </font>
      <numFmt numFmtId="181" formatCode="0.00&quot; €/kos&quot;"/>
    </dxf>
    <dxf>
      <font>
        <strike val="0"/>
        <outline val="0"/>
        <shadow val="0"/>
        <u val="none"/>
        <vertAlign val="baseline"/>
        <sz val="8"/>
        <color auto="1"/>
        <name val="Swis721 Ex BT"/>
        <scheme val="none"/>
      </font>
      <numFmt numFmtId="181" formatCode="0.00&quot; €/kos&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Swis721 Ex BT"/>
        <scheme val="none"/>
      </font>
    </dxf>
    <dxf>
      <font>
        <strike val="0"/>
        <outline val="0"/>
        <shadow val="0"/>
        <u val="none"/>
        <vertAlign val="baseline"/>
        <sz val="8"/>
        <color auto="1"/>
        <name val="Swis721 Ex BT"/>
        <scheme val="none"/>
      </font>
      <fill>
        <patternFill patternType="none">
          <fgColor indexed="64"/>
          <bgColor indexed="65"/>
        </patternFill>
      </fill>
    </dxf>
    <dxf>
      <font>
        <b val="0"/>
        <i val="0"/>
        <strike val="0"/>
        <condense val="0"/>
        <extend val="0"/>
        <outline val="0"/>
        <shadow val="0"/>
        <u val="none"/>
        <vertAlign val="baseline"/>
        <sz val="8"/>
        <color auto="1"/>
        <name val="Swis721 Ex BT"/>
        <scheme val="none"/>
      </font>
    </dxf>
    <dxf>
      <font>
        <strike val="0"/>
        <outline val="0"/>
        <shadow val="0"/>
        <u val="none"/>
        <vertAlign val="baseline"/>
        <sz val="8"/>
        <color auto="1"/>
        <name val="Swis721 Ex BT"/>
        <scheme val="none"/>
      </font>
      <fill>
        <patternFill patternType="none">
          <fgColor indexed="64"/>
          <bgColor indexed="65"/>
        </patternFill>
      </fill>
    </dxf>
    <dxf>
      <font>
        <b val="0"/>
        <i val="0"/>
        <strike val="0"/>
        <condense val="0"/>
        <extend val="0"/>
        <outline val="0"/>
        <shadow val="0"/>
        <u val="none"/>
        <vertAlign val="baseline"/>
        <sz val="8"/>
        <color auto="1"/>
        <name val="Swis721 Ex BT"/>
        <scheme val="none"/>
      </font>
      <alignment horizontal="general" vertical="bottom" textRotation="0" wrapText="1" indent="0" justifyLastLine="0" shrinkToFit="0" readingOrder="0"/>
    </dxf>
    <dxf>
      <font>
        <strike val="0"/>
        <outline val="0"/>
        <shadow val="0"/>
        <u val="none"/>
        <vertAlign val="baseline"/>
        <sz val="8"/>
        <color auto="1"/>
        <name val="Swis721 Ex BT"/>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8"/>
        <color auto="1"/>
        <name val="Swis721 Ex BT"/>
        <scheme val="none"/>
      </font>
      <alignment horizontal="left" vertical="bottom" textRotation="0" wrapText="0" indent="3" justifyLastLine="0" shrinkToFit="0" readingOrder="0"/>
    </dxf>
    <dxf>
      <font>
        <strike val="0"/>
        <outline val="0"/>
        <shadow val="0"/>
        <u val="none"/>
        <vertAlign val="baseline"/>
        <sz val="8"/>
        <color auto="1"/>
        <name val="Swis721 Ex BT"/>
        <scheme val="none"/>
      </font>
      <numFmt numFmtId="2" formatCode="0.00"/>
      <fill>
        <patternFill patternType="none">
          <fgColor indexed="64"/>
          <bgColor indexed="65"/>
        </patternFill>
      </fill>
      <alignment horizontal="right" vertical="top" textRotation="0" wrapText="0" indent="0" justifyLastLine="0" shrinkToFit="0" readingOrder="0"/>
    </dxf>
    <dxf>
      <font>
        <strike val="0"/>
        <outline val="0"/>
        <shadow val="0"/>
        <u val="none"/>
        <vertAlign val="baseline"/>
        <sz val="9"/>
        <color auto="1"/>
        <name val="Swis721 Ex BT"/>
        <scheme val="none"/>
      </font>
      <fill>
        <patternFill patternType="none">
          <fgColor indexed="64"/>
          <bgColor indexed="65"/>
        </patternFill>
      </fill>
    </dxf>
    <dxf>
      <font>
        <strike val="0"/>
        <outline val="0"/>
        <shadow val="0"/>
        <u val="none"/>
        <vertAlign val="baseline"/>
        <sz val="9"/>
        <color auto="1"/>
        <name val="Swis721 Ex BT"/>
        <scheme val="none"/>
      </font>
      <fill>
        <patternFill patternType="none">
          <fgColor indexed="64"/>
          <bgColor indexed="65"/>
        </patternFill>
      </fill>
    </dxf>
    <dxf>
      <font>
        <strike val="0"/>
        <outline val="0"/>
        <shadow val="0"/>
        <u val="none"/>
        <vertAlign val="baseline"/>
        <sz val="9"/>
        <color auto="1"/>
        <name val="Swis721 Ex BT"/>
        <scheme val="none"/>
      </font>
      <fill>
        <patternFill patternType="none">
          <fgColor indexed="64"/>
          <bgColor indexed="65"/>
        </patternFill>
      </fill>
      <alignment vertical="center" textRotation="0" indent="0" justifyLastLine="0" shrinkToFit="0" readingOrder="0"/>
    </dxf>
    <dxf>
      <font>
        <b val="0"/>
        <i val="0"/>
        <strike val="0"/>
        <condense val="0"/>
        <extend val="0"/>
        <outline val="0"/>
        <shadow val="0"/>
        <u val="none"/>
        <vertAlign val="baseline"/>
        <sz val="8"/>
        <color auto="1"/>
        <name val="Swis721 Ex BT"/>
        <scheme val="none"/>
      </font>
      <numFmt numFmtId="174" formatCode="_-* #,##0.00\ [$€-424]_-;\-* #,##0.00\ [$€-424]_-;_-* &quot;-&quot;??\ [$€-424]_-;_-@_-"/>
    </dxf>
    <dxf>
      <font>
        <strike val="0"/>
        <outline val="0"/>
        <shadow val="0"/>
        <u val="none"/>
        <vertAlign val="baseline"/>
        <sz val="8"/>
        <color auto="1"/>
        <name val="Swis721 Ex BT"/>
        <scheme val="none"/>
      </font>
      <numFmt numFmtId="174" formatCode="_-* #,##0.00\ [$€-424]_-;\-* #,##0.00\ [$€-424]_-;_-* &quot;-&quot;??\ [$€-424]_-;_-@_-"/>
      <fill>
        <patternFill patternType="none">
          <fgColor indexed="64"/>
          <bgColor indexed="65"/>
        </patternFill>
      </fill>
    </dxf>
    <dxf>
      <font>
        <b val="0"/>
        <i val="0"/>
        <strike val="0"/>
        <condense val="0"/>
        <extend val="0"/>
        <outline val="0"/>
        <shadow val="0"/>
        <u val="none"/>
        <vertAlign val="baseline"/>
        <sz val="8"/>
        <color auto="1"/>
        <name val="Swis721 Ex BT"/>
        <scheme val="none"/>
      </font>
      <numFmt numFmtId="181" formatCode="0.00&quot; €/kos&quot;"/>
    </dxf>
    <dxf>
      <font>
        <strike val="0"/>
        <outline val="0"/>
        <shadow val="0"/>
        <u val="none"/>
        <vertAlign val="baseline"/>
        <sz val="8"/>
        <color auto="1"/>
        <name val="Swis721 Ex BT"/>
        <scheme val="none"/>
      </font>
      <numFmt numFmtId="181" formatCode="0.00&quot; €/kos&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Swis721 Ex BT"/>
        <scheme val="none"/>
      </font>
    </dxf>
    <dxf>
      <font>
        <strike val="0"/>
        <outline val="0"/>
        <shadow val="0"/>
        <u val="none"/>
        <vertAlign val="baseline"/>
        <sz val="8"/>
        <color auto="1"/>
        <name val="Swis721 Ex BT"/>
        <scheme val="none"/>
      </font>
      <fill>
        <patternFill patternType="none">
          <fgColor indexed="64"/>
          <bgColor indexed="65"/>
        </patternFill>
      </fill>
    </dxf>
    <dxf>
      <font>
        <b val="0"/>
        <i val="0"/>
        <strike val="0"/>
        <condense val="0"/>
        <extend val="0"/>
        <outline val="0"/>
        <shadow val="0"/>
        <u val="none"/>
        <vertAlign val="baseline"/>
        <sz val="8"/>
        <color auto="1"/>
        <name val="Swis721 Ex BT"/>
        <scheme val="none"/>
      </font>
    </dxf>
    <dxf>
      <font>
        <strike val="0"/>
        <outline val="0"/>
        <shadow val="0"/>
        <u val="none"/>
        <vertAlign val="baseline"/>
        <sz val="8"/>
        <color auto="1"/>
        <name val="Swis721 Ex BT"/>
        <scheme val="none"/>
      </font>
      <fill>
        <patternFill patternType="none">
          <fgColor indexed="64"/>
          <bgColor indexed="65"/>
        </patternFill>
      </fill>
    </dxf>
    <dxf>
      <font>
        <b val="0"/>
        <i val="0"/>
        <strike val="0"/>
        <condense val="0"/>
        <extend val="0"/>
        <outline val="0"/>
        <shadow val="0"/>
        <u val="none"/>
        <vertAlign val="baseline"/>
        <sz val="8"/>
        <color auto="1"/>
        <name val="Swis721 Ex BT"/>
        <scheme val="none"/>
      </font>
      <alignment horizontal="general" vertical="bottom" textRotation="0" wrapText="1" indent="0" justifyLastLine="0" shrinkToFit="0" readingOrder="0"/>
    </dxf>
    <dxf>
      <font>
        <strike val="0"/>
        <outline val="0"/>
        <shadow val="0"/>
        <u val="none"/>
        <vertAlign val="baseline"/>
        <sz val="8"/>
        <color auto="1"/>
        <name val="Swis721 Ex BT"/>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8"/>
        <color auto="1"/>
        <name val="Swis721 Ex BT"/>
        <scheme val="none"/>
      </font>
      <alignment horizontal="left" vertical="bottom" textRotation="0" wrapText="0" indent="3" justifyLastLine="0" shrinkToFit="0" readingOrder="0"/>
    </dxf>
    <dxf>
      <font>
        <strike val="0"/>
        <outline val="0"/>
        <shadow val="0"/>
        <u val="none"/>
        <vertAlign val="baseline"/>
        <sz val="8"/>
        <color auto="1"/>
        <name val="Swis721 Ex BT"/>
        <scheme val="none"/>
      </font>
      <numFmt numFmtId="2" formatCode="0.00"/>
      <fill>
        <patternFill patternType="none">
          <fgColor indexed="64"/>
          <bgColor indexed="65"/>
        </patternFill>
      </fill>
      <alignment horizontal="right" vertical="top" textRotation="0" wrapText="0" indent="0" justifyLastLine="0" shrinkToFit="0" readingOrder="0"/>
    </dxf>
    <dxf>
      <font>
        <strike val="0"/>
        <outline val="0"/>
        <shadow val="0"/>
        <u val="none"/>
        <vertAlign val="baseline"/>
        <sz val="9"/>
        <color auto="1"/>
        <name val="Swis721 Ex BT"/>
        <scheme val="none"/>
      </font>
      <fill>
        <patternFill patternType="none">
          <fgColor indexed="64"/>
          <bgColor indexed="65"/>
        </patternFill>
      </fill>
    </dxf>
    <dxf>
      <font>
        <strike val="0"/>
        <outline val="0"/>
        <shadow val="0"/>
        <u val="none"/>
        <vertAlign val="baseline"/>
        <sz val="9"/>
        <color auto="1"/>
        <name val="Swis721 Ex BT"/>
        <scheme val="none"/>
      </font>
      <fill>
        <patternFill patternType="none">
          <fgColor indexed="64"/>
          <bgColor indexed="65"/>
        </patternFill>
      </fill>
    </dxf>
    <dxf>
      <font>
        <strike val="0"/>
        <outline val="0"/>
        <shadow val="0"/>
        <u val="none"/>
        <vertAlign val="baseline"/>
        <sz val="9"/>
        <color auto="1"/>
        <name val="Swis721 Ex BT"/>
        <scheme val="none"/>
      </font>
      <fill>
        <patternFill patternType="none">
          <fgColor indexed="64"/>
          <bgColor indexed="65"/>
        </patternFill>
      </fill>
      <alignment vertical="center" textRotation="0" indent="0" justifyLastLine="0" shrinkToFit="0" readingOrder="0"/>
    </dxf>
    <dxf>
      <font>
        <b val="0"/>
        <i val="0"/>
        <strike val="0"/>
        <condense val="0"/>
        <extend val="0"/>
        <outline val="0"/>
        <shadow val="0"/>
        <u val="none"/>
        <vertAlign val="baseline"/>
        <sz val="8"/>
        <color auto="1"/>
        <name val="Swis721 Ex BT"/>
        <scheme val="none"/>
      </font>
      <numFmt numFmtId="174" formatCode="_-* #,##0.00\ [$€-424]_-;\-* #,##0.00\ [$€-424]_-;_-* &quot;-&quot;??\ [$€-424]_-;_-@_-"/>
    </dxf>
    <dxf>
      <font>
        <strike val="0"/>
        <outline val="0"/>
        <shadow val="0"/>
        <u val="none"/>
        <vertAlign val="baseline"/>
        <sz val="8"/>
        <color auto="1"/>
        <name val="Swis721 Ex BT"/>
        <scheme val="none"/>
      </font>
      <numFmt numFmtId="174" formatCode="_-* #,##0.00\ [$€-424]_-;\-* #,##0.00\ [$€-424]_-;_-* &quot;-&quot;??\ [$€-424]_-;_-@_-"/>
      <fill>
        <patternFill patternType="none">
          <fgColor indexed="64"/>
          <bgColor indexed="65"/>
        </patternFill>
      </fill>
    </dxf>
    <dxf>
      <font>
        <b val="0"/>
        <i val="0"/>
        <strike val="0"/>
        <condense val="0"/>
        <extend val="0"/>
        <outline val="0"/>
        <shadow val="0"/>
        <u val="none"/>
        <vertAlign val="baseline"/>
        <sz val="8"/>
        <color auto="1"/>
        <name val="Swis721 Ex BT"/>
        <scheme val="none"/>
      </font>
      <numFmt numFmtId="181" formatCode="0.00&quot; €/kos&quot;"/>
    </dxf>
    <dxf>
      <font>
        <strike val="0"/>
        <outline val="0"/>
        <shadow val="0"/>
        <u val="none"/>
        <vertAlign val="baseline"/>
        <sz val="8"/>
        <color auto="1"/>
        <name val="Swis721 Ex BT"/>
        <scheme val="none"/>
      </font>
      <numFmt numFmtId="181" formatCode="0.00&quot; €/kos&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Swis721 Ex BT"/>
        <scheme val="none"/>
      </font>
    </dxf>
    <dxf>
      <font>
        <strike val="0"/>
        <outline val="0"/>
        <shadow val="0"/>
        <u val="none"/>
        <vertAlign val="baseline"/>
        <sz val="8"/>
        <color auto="1"/>
        <name val="Swis721 Ex BT"/>
        <scheme val="none"/>
      </font>
      <fill>
        <patternFill patternType="none">
          <fgColor indexed="64"/>
          <bgColor indexed="65"/>
        </patternFill>
      </fill>
    </dxf>
    <dxf>
      <font>
        <b val="0"/>
        <i val="0"/>
        <strike val="0"/>
        <condense val="0"/>
        <extend val="0"/>
        <outline val="0"/>
        <shadow val="0"/>
        <u val="none"/>
        <vertAlign val="baseline"/>
        <sz val="8"/>
        <color auto="1"/>
        <name val="Swis721 Ex BT"/>
        <scheme val="none"/>
      </font>
    </dxf>
    <dxf>
      <font>
        <strike val="0"/>
        <outline val="0"/>
        <shadow val="0"/>
        <u val="none"/>
        <vertAlign val="baseline"/>
        <sz val="8"/>
        <color auto="1"/>
        <name val="Swis721 Ex BT"/>
        <scheme val="none"/>
      </font>
      <fill>
        <patternFill patternType="none">
          <fgColor indexed="64"/>
          <bgColor indexed="65"/>
        </patternFill>
      </fill>
    </dxf>
    <dxf>
      <font>
        <b val="0"/>
        <i val="0"/>
        <strike val="0"/>
        <condense val="0"/>
        <extend val="0"/>
        <outline val="0"/>
        <shadow val="0"/>
        <u val="none"/>
        <vertAlign val="baseline"/>
        <sz val="8"/>
        <color auto="1"/>
        <name val="Swis721 Ex BT"/>
        <scheme val="none"/>
      </font>
      <alignment horizontal="general" vertical="bottom" textRotation="0" wrapText="1" indent="0" justifyLastLine="0" shrinkToFit="0" readingOrder="0"/>
    </dxf>
    <dxf>
      <font>
        <strike val="0"/>
        <outline val="0"/>
        <shadow val="0"/>
        <u val="none"/>
        <vertAlign val="baseline"/>
        <sz val="8"/>
        <color auto="1"/>
        <name val="Swis721 Ex BT"/>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8"/>
        <color auto="1"/>
        <name val="Swis721 Ex BT"/>
        <scheme val="none"/>
      </font>
      <alignment horizontal="left" vertical="bottom" textRotation="0" wrapText="0" indent="3" justifyLastLine="0" shrinkToFit="0" readingOrder="0"/>
    </dxf>
    <dxf>
      <font>
        <strike val="0"/>
        <outline val="0"/>
        <shadow val="0"/>
        <u val="none"/>
        <vertAlign val="baseline"/>
        <sz val="8"/>
        <color auto="1"/>
        <name val="Swis721 Ex BT"/>
        <scheme val="none"/>
      </font>
      <numFmt numFmtId="2" formatCode="0.00"/>
      <fill>
        <patternFill patternType="none">
          <fgColor indexed="64"/>
          <bgColor indexed="65"/>
        </patternFill>
      </fill>
      <alignment horizontal="right" vertical="top" textRotation="0" wrapText="0" indent="0" justifyLastLine="0" shrinkToFit="0" readingOrder="0"/>
    </dxf>
    <dxf>
      <font>
        <strike val="0"/>
        <outline val="0"/>
        <shadow val="0"/>
        <u val="none"/>
        <vertAlign val="baseline"/>
        <sz val="9"/>
        <color auto="1"/>
        <name val="Swis721 Ex BT"/>
        <scheme val="none"/>
      </font>
      <fill>
        <patternFill patternType="none">
          <fgColor indexed="64"/>
          <bgColor indexed="65"/>
        </patternFill>
      </fill>
    </dxf>
    <dxf>
      <font>
        <strike val="0"/>
        <outline val="0"/>
        <shadow val="0"/>
        <u val="none"/>
        <vertAlign val="baseline"/>
        <sz val="9"/>
        <color auto="1"/>
        <name val="Swis721 Ex BT"/>
        <scheme val="none"/>
      </font>
      <fill>
        <patternFill patternType="none">
          <fgColor indexed="64"/>
          <bgColor indexed="65"/>
        </patternFill>
      </fill>
    </dxf>
    <dxf>
      <font>
        <strike val="0"/>
        <outline val="0"/>
        <shadow val="0"/>
        <u val="none"/>
        <vertAlign val="baseline"/>
        <sz val="9"/>
        <color auto="1"/>
        <name val="Swis721 Ex BT"/>
        <scheme val="none"/>
      </font>
      <fill>
        <patternFill patternType="none">
          <fgColor indexed="64"/>
          <bgColor indexed="65"/>
        </patternFill>
      </fill>
      <alignment vertical="center" textRotation="0" indent="0" justifyLastLine="0" shrinkToFit="0" readingOrder="0"/>
    </dxf>
    <dxf>
      <font>
        <b val="0"/>
        <i val="0"/>
        <strike val="0"/>
        <condense val="0"/>
        <extend val="0"/>
        <outline val="0"/>
        <shadow val="0"/>
        <u val="none"/>
        <vertAlign val="baseline"/>
        <sz val="8"/>
        <color auto="1"/>
        <name val="Swis721 Ex BT"/>
        <scheme val="none"/>
      </font>
      <numFmt numFmtId="174" formatCode="_-* #,##0.00\ [$€-424]_-;\-* #,##0.00\ [$€-424]_-;_-* &quot;-&quot;??\ [$€-424]_-;_-@_-"/>
    </dxf>
    <dxf>
      <font>
        <strike val="0"/>
        <outline val="0"/>
        <shadow val="0"/>
        <u val="none"/>
        <vertAlign val="baseline"/>
        <sz val="8"/>
        <color auto="1"/>
        <name val="Swis721 Ex BT"/>
        <scheme val="none"/>
      </font>
      <numFmt numFmtId="174" formatCode="_-* #,##0.00\ [$€-424]_-;\-* #,##0.00\ [$€-424]_-;_-* &quot;-&quot;??\ [$€-424]_-;_-@_-"/>
      <fill>
        <patternFill patternType="none">
          <fgColor indexed="64"/>
          <bgColor indexed="65"/>
        </patternFill>
      </fill>
    </dxf>
    <dxf>
      <font>
        <b val="0"/>
        <i val="0"/>
        <strike val="0"/>
        <condense val="0"/>
        <extend val="0"/>
        <outline val="0"/>
        <shadow val="0"/>
        <u val="none"/>
        <vertAlign val="baseline"/>
        <sz val="8"/>
        <color auto="1"/>
        <name val="Swis721 Ex BT"/>
        <scheme val="none"/>
      </font>
      <numFmt numFmtId="181" formatCode="0.00&quot; €/kos&quot;"/>
    </dxf>
    <dxf>
      <font>
        <strike val="0"/>
        <outline val="0"/>
        <shadow val="0"/>
        <u val="none"/>
        <vertAlign val="baseline"/>
        <sz val="8"/>
        <color auto="1"/>
        <name val="Swis721 Ex BT"/>
        <scheme val="none"/>
      </font>
      <numFmt numFmtId="181" formatCode="0.00&quot; €/kos&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Swis721 Ex BT"/>
        <scheme val="none"/>
      </font>
    </dxf>
    <dxf>
      <font>
        <strike val="0"/>
        <outline val="0"/>
        <shadow val="0"/>
        <u val="none"/>
        <vertAlign val="baseline"/>
        <sz val="8"/>
        <color auto="1"/>
        <name val="Swis721 Ex BT"/>
        <scheme val="none"/>
      </font>
      <fill>
        <patternFill patternType="none">
          <fgColor indexed="64"/>
          <bgColor indexed="65"/>
        </patternFill>
      </fill>
    </dxf>
    <dxf>
      <font>
        <b val="0"/>
        <i val="0"/>
        <strike val="0"/>
        <condense val="0"/>
        <extend val="0"/>
        <outline val="0"/>
        <shadow val="0"/>
        <u val="none"/>
        <vertAlign val="baseline"/>
        <sz val="8"/>
        <color auto="1"/>
        <name val="Swis721 Ex BT"/>
        <scheme val="none"/>
      </font>
    </dxf>
    <dxf>
      <font>
        <strike val="0"/>
        <outline val="0"/>
        <shadow val="0"/>
        <u val="none"/>
        <vertAlign val="baseline"/>
        <sz val="8"/>
        <color auto="1"/>
        <name val="Swis721 Ex BT"/>
        <scheme val="none"/>
      </font>
      <fill>
        <patternFill patternType="none">
          <fgColor indexed="64"/>
          <bgColor indexed="65"/>
        </patternFill>
      </fill>
    </dxf>
    <dxf>
      <font>
        <b val="0"/>
        <i val="0"/>
        <strike val="0"/>
        <condense val="0"/>
        <extend val="0"/>
        <outline val="0"/>
        <shadow val="0"/>
        <u val="none"/>
        <vertAlign val="baseline"/>
        <sz val="8"/>
        <color auto="1"/>
        <name val="Swis721 Ex BT"/>
        <scheme val="none"/>
      </font>
      <alignment horizontal="general" vertical="bottom" textRotation="0" wrapText="1" indent="0" justifyLastLine="0" shrinkToFit="0" readingOrder="0"/>
    </dxf>
    <dxf>
      <font>
        <strike val="0"/>
        <outline val="0"/>
        <shadow val="0"/>
        <u val="none"/>
        <vertAlign val="baseline"/>
        <sz val="8"/>
        <color auto="1"/>
        <name val="Swis721 Ex BT"/>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8"/>
        <color auto="1"/>
        <name val="Swis721 Ex BT"/>
        <scheme val="none"/>
      </font>
      <alignment horizontal="left" vertical="bottom" textRotation="0" wrapText="0" indent="0" justifyLastLine="0" shrinkToFit="0" readingOrder="0"/>
    </dxf>
    <dxf>
      <font>
        <strike val="0"/>
        <outline val="0"/>
        <shadow val="0"/>
        <u val="none"/>
        <vertAlign val="baseline"/>
        <sz val="8"/>
        <color auto="1"/>
        <name val="Swis721 Ex BT"/>
        <scheme val="none"/>
      </font>
      <numFmt numFmtId="2" formatCode="0.00"/>
      <fill>
        <patternFill patternType="none">
          <fgColor indexed="64"/>
          <bgColor indexed="65"/>
        </patternFill>
      </fill>
      <alignment horizontal="right" vertical="top" textRotation="0" wrapText="0" indent="0" justifyLastLine="0" shrinkToFit="0" readingOrder="0"/>
    </dxf>
    <dxf>
      <font>
        <strike val="0"/>
        <outline val="0"/>
        <shadow val="0"/>
        <u val="none"/>
        <vertAlign val="baseline"/>
        <sz val="9"/>
        <color auto="1"/>
        <name val="Swis721 Ex BT"/>
        <scheme val="none"/>
      </font>
      <fill>
        <patternFill patternType="none">
          <fgColor indexed="64"/>
          <bgColor indexed="65"/>
        </patternFill>
      </fill>
    </dxf>
    <dxf>
      <font>
        <strike val="0"/>
        <outline val="0"/>
        <shadow val="0"/>
        <u val="none"/>
        <vertAlign val="baseline"/>
        <sz val="9"/>
        <color auto="1"/>
        <name val="Swis721 Ex BT"/>
        <scheme val="none"/>
      </font>
      <fill>
        <patternFill patternType="none">
          <fgColor indexed="64"/>
          <bgColor indexed="65"/>
        </patternFill>
      </fill>
    </dxf>
    <dxf>
      <font>
        <strike val="0"/>
        <outline val="0"/>
        <shadow val="0"/>
        <u val="none"/>
        <vertAlign val="baseline"/>
        <sz val="9"/>
        <color auto="1"/>
        <name val="Swis721 Ex BT"/>
        <scheme val="none"/>
      </font>
      <fill>
        <patternFill patternType="none">
          <fgColor indexed="64"/>
          <bgColor indexed="65"/>
        </patternFill>
      </fill>
      <alignment vertical="center" textRotation="0" indent="0" justifyLastLine="0" shrinkToFit="0" readingOrder="0"/>
    </dxf>
    <dxf>
      <font>
        <b val="0"/>
        <i val="0"/>
        <strike val="0"/>
        <condense val="0"/>
        <extend val="0"/>
        <outline val="0"/>
        <shadow val="0"/>
        <u val="none"/>
        <vertAlign val="baseline"/>
        <sz val="8"/>
        <color auto="1"/>
        <name val="Swis721 Ex BT"/>
        <scheme val="none"/>
      </font>
      <numFmt numFmtId="174" formatCode="_-* #,##0.00\ [$€-424]_-;\-* #,##0.00\ [$€-424]_-;_-* &quot;-&quot;??\ [$€-424]_-;_-@_-"/>
    </dxf>
    <dxf>
      <font>
        <strike val="0"/>
        <outline val="0"/>
        <shadow val="0"/>
        <u val="none"/>
        <vertAlign val="baseline"/>
        <sz val="8"/>
        <color auto="1"/>
        <name val="Swis721 Ex BT"/>
        <scheme val="none"/>
      </font>
      <numFmt numFmtId="174" formatCode="_-* #,##0.00\ [$€-424]_-;\-* #,##0.00\ [$€-424]_-;_-* &quot;-&quot;??\ [$€-424]_-;_-@_-"/>
      <fill>
        <patternFill patternType="none">
          <fgColor indexed="64"/>
          <bgColor indexed="65"/>
        </patternFill>
      </fill>
    </dxf>
    <dxf>
      <font>
        <b val="0"/>
        <i val="0"/>
        <strike val="0"/>
        <condense val="0"/>
        <extend val="0"/>
        <outline val="0"/>
        <shadow val="0"/>
        <u val="none"/>
        <vertAlign val="baseline"/>
        <sz val="8"/>
        <color auto="1"/>
        <name val="Swis721 Ex BT"/>
        <scheme val="none"/>
      </font>
    </dxf>
    <dxf>
      <font>
        <strike val="0"/>
        <outline val="0"/>
        <shadow val="0"/>
        <u val="none"/>
        <vertAlign val="baseline"/>
        <sz val="8"/>
        <color auto="1"/>
        <name val="Swis721 Ex BT"/>
        <scheme val="none"/>
      </font>
      <fill>
        <patternFill patternType="none">
          <fgColor indexed="64"/>
          <bgColor indexed="65"/>
        </patternFill>
      </fill>
    </dxf>
    <dxf>
      <font>
        <b val="0"/>
        <i val="0"/>
        <strike val="0"/>
        <condense val="0"/>
        <extend val="0"/>
        <outline val="0"/>
        <shadow val="0"/>
        <u val="none"/>
        <vertAlign val="baseline"/>
        <sz val="8"/>
        <color auto="1"/>
        <name val="Swis721 Ex BT"/>
        <scheme val="none"/>
      </font>
    </dxf>
    <dxf>
      <font>
        <strike val="0"/>
        <outline val="0"/>
        <shadow val="0"/>
        <u val="none"/>
        <vertAlign val="baseline"/>
        <sz val="8"/>
        <color auto="1"/>
        <name val="Swis721 Ex BT"/>
        <scheme val="none"/>
      </font>
      <fill>
        <patternFill patternType="none">
          <fgColor indexed="64"/>
          <bgColor indexed="65"/>
        </patternFill>
      </fill>
    </dxf>
    <dxf>
      <font>
        <b val="0"/>
        <i val="0"/>
        <strike val="0"/>
        <condense val="0"/>
        <extend val="0"/>
        <outline val="0"/>
        <shadow val="0"/>
        <u val="none"/>
        <vertAlign val="baseline"/>
        <sz val="8"/>
        <color auto="1"/>
        <name val="Swis721 Ex BT"/>
        <scheme val="none"/>
      </font>
    </dxf>
    <dxf>
      <font>
        <strike val="0"/>
        <outline val="0"/>
        <shadow val="0"/>
        <u val="none"/>
        <vertAlign val="baseline"/>
        <sz val="8"/>
        <color auto="1"/>
        <name val="Swis721 Ex BT"/>
        <scheme val="none"/>
      </font>
      <fill>
        <patternFill patternType="none">
          <fgColor indexed="64"/>
          <bgColor indexed="65"/>
        </patternFill>
      </fill>
    </dxf>
    <dxf>
      <font>
        <b val="0"/>
        <i val="0"/>
        <strike val="0"/>
        <condense val="0"/>
        <extend val="0"/>
        <outline val="0"/>
        <shadow val="0"/>
        <u val="none"/>
        <vertAlign val="baseline"/>
        <sz val="8"/>
        <color auto="1"/>
        <name val="Swis721 Ex BT"/>
        <scheme val="none"/>
      </font>
      <alignment horizontal="general" vertical="bottom" textRotation="0" wrapText="1" indent="0" justifyLastLine="0" shrinkToFit="0" readingOrder="0"/>
    </dxf>
    <dxf>
      <font>
        <strike val="0"/>
        <outline val="0"/>
        <shadow val="0"/>
        <u val="none"/>
        <vertAlign val="baseline"/>
        <sz val="8"/>
        <color auto="1"/>
        <name val="Swis721 Ex BT"/>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8"/>
        <color auto="1"/>
        <name val="Swis721 Ex BT"/>
        <scheme val="none"/>
      </font>
      <alignment horizontal="left" vertical="bottom" textRotation="0" wrapText="0" indent="3" justifyLastLine="0" shrinkToFit="0" readingOrder="0"/>
    </dxf>
    <dxf>
      <font>
        <strike val="0"/>
        <outline val="0"/>
        <shadow val="0"/>
        <u val="none"/>
        <vertAlign val="baseline"/>
        <sz val="8"/>
        <color auto="1"/>
        <name val="Swis721 Ex BT"/>
        <scheme val="none"/>
      </font>
      <numFmt numFmtId="2" formatCode="0.00"/>
      <fill>
        <patternFill patternType="none">
          <fgColor indexed="64"/>
          <bgColor indexed="65"/>
        </patternFill>
      </fill>
      <alignment vertical="top" textRotation="0" wrapText="0" indent="0" justifyLastLine="0" shrinkToFit="0" readingOrder="0"/>
    </dxf>
    <dxf>
      <font>
        <strike val="0"/>
        <outline val="0"/>
        <shadow val="0"/>
        <u val="none"/>
        <vertAlign val="baseline"/>
        <sz val="9"/>
        <color auto="1"/>
        <name val="Swis721 Ex BT"/>
        <scheme val="none"/>
      </font>
      <fill>
        <patternFill patternType="none">
          <fgColor indexed="64"/>
          <bgColor indexed="65"/>
        </patternFill>
      </fill>
    </dxf>
    <dxf>
      <font>
        <strike val="0"/>
        <outline val="0"/>
        <shadow val="0"/>
        <u val="none"/>
        <vertAlign val="baseline"/>
        <sz val="9"/>
        <color auto="1"/>
        <name val="Swis721 Ex BT"/>
        <scheme val="none"/>
      </font>
      <fill>
        <patternFill patternType="none">
          <fgColor indexed="64"/>
          <bgColor indexed="65"/>
        </patternFill>
      </fill>
    </dxf>
    <dxf>
      <font>
        <strike val="0"/>
        <outline val="0"/>
        <shadow val="0"/>
        <u val="none"/>
        <vertAlign val="baseline"/>
        <sz val="9"/>
        <color auto="1"/>
        <name val="Swis721 Ex BT"/>
        <scheme val="none"/>
      </font>
      <fill>
        <patternFill patternType="none">
          <fgColor indexed="64"/>
          <bgColor indexed="65"/>
        </patternFill>
      </fill>
      <alignment vertical="center" textRotation="0" indent="0" justifyLastLine="0" shrinkToFit="0" readingOrder="0"/>
    </dxf>
    <dxf>
      <font>
        <b val="0"/>
        <i val="0"/>
        <strike val="0"/>
        <condense val="0"/>
        <extend val="0"/>
        <outline val="0"/>
        <shadow val="0"/>
        <u val="none"/>
        <vertAlign val="baseline"/>
        <sz val="8"/>
        <color auto="1"/>
        <name val="Swis721 Ex BT"/>
        <scheme val="none"/>
      </font>
      <numFmt numFmtId="174" formatCode="_-* #,##0.00\ [$€-424]_-;\-* #,##0.00\ [$€-424]_-;_-* &quot;-&quot;??\ [$€-424]_-;_-@_-"/>
    </dxf>
    <dxf>
      <font>
        <strike val="0"/>
        <outline val="0"/>
        <shadow val="0"/>
        <u val="none"/>
        <vertAlign val="baseline"/>
        <sz val="8"/>
        <color auto="1"/>
        <name val="Swis721 Ex BT"/>
        <scheme val="none"/>
      </font>
      <numFmt numFmtId="174" formatCode="_-* #,##0.00\ [$€-424]_-;\-* #,##0.00\ [$€-424]_-;_-* &quot;-&quot;??\ [$€-424]_-;_-@_-"/>
      <fill>
        <patternFill patternType="none">
          <fgColor indexed="64"/>
          <bgColor indexed="65"/>
        </patternFill>
      </fill>
    </dxf>
    <dxf>
      <font>
        <b val="0"/>
        <i val="0"/>
        <strike val="0"/>
        <condense val="0"/>
        <extend val="0"/>
        <outline val="0"/>
        <shadow val="0"/>
        <u val="none"/>
        <vertAlign val="baseline"/>
        <sz val="8"/>
        <color auto="1"/>
        <name val="Swis721 Ex BT"/>
        <scheme val="none"/>
      </font>
    </dxf>
    <dxf>
      <font>
        <strike val="0"/>
        <outline val="0"/>
        <shadow val="0"/>
        <u val="none"/>
        <vertAlign val="baseline"/>
        <sz val="8"/>
        <color auto="1"/>
        <name val="Swis721 Ex BT"/>
        <scheme val="none"/>
      </font>
      <fill>
        <patternFill patternType="none">
          <fgColor indexed="64"/>
          <bgColor indexed="65"/>
        </patternFill>
      </fill>
    </dxf>
    <dxf>
      <font>
        <b val="0"/>
        <i val="0"/>
        <strike val="0"/>
        <condense val="0"/>
        <extend val="0"/>
        <outline val="0"/>
        <shadow val="0"/>
        <u val="none"/>
        <vertAlign val="baseline"/>
        <sz val="8"/>
        <color auto="1"/>
        <name val="Swis721 Ex BT"/>
        <scheme val="none"/>
      </font>
    </dxf>
    <dxf>
      <font>
        <strike val="0"/>
        <outline val="0"/>
        <shadow val="0"/>
        <u val="none"/>
        <vertAlign val="baseline"/>
        <sz val="8"/>
        <color auto="1"/>
        <name val="Swis721 Ex BT"/>
        <scheme val="none"/>
      </font>
      <fill>
        <patternFill patternType="none">
          <fgColor indexed="64"/>
          <bgColor indexed="65"/>
        </patternFill>
      </fill>
    </dxf>
    <dxf>
      <font>
        <b val="0"/>
        <i val="0"/>
        <strike val="0"/>
        <condense val="0"/>
        <extend val="0"/>
        <outline val="0"/>
        <shadow val="0"/>
        <u val="none"/>
        <vertAlign val="baseline"/>
        <sz val="8"/>
        <color auto="1"/>
        <name val="Swis721 Ex BT"/>
        <scheme val="none"/>
      </font>
    </dxf>
    <dxf>
      <font>
        <strike val="0"/>
        <outline val="0"/>
        <shadow val="0"/>
        <u val="none"/>
        <vertAlign val="baseline"/>
        <sz val="8"/>
        <color auto="1"/>
        <name val="Swis721 Ex BT"/>
        <scheme val="none"/>
      </font>
      <fill>
        <patternFill patternType="none">
          <fgColor indexed="64"/>
          <bgColor indexed="65"/>
        </patternFill>
      </fill>
    </dxf>
    <dxf>
      <font>
        <b val="0"/>
        <i val="0"/>
        <strike val="0"/>
        <condense val="0"/>
        <extend val="0"/>
        <outline val="0"/>
        <shadow val="0"/>
        <u val="none"/>
        <vertAlign val="baseline"/>
        <sz val="8"/>
        <color auto="1"/>
        <name val="Swis721 Ex BT"/>
        <scheme val="none"/>
      </font>
      <alignment horizontal="general" vertical="bottom" textRotation="0" wrapText="1" indent="0" justifyLastLine="0" shrinkToFit="0" readingOrder="0"/>
    </dxf>
    <dxf>
      <font>
        <strike val="0"/>
        <outline val="0"/>
        <shadow val="0"/>
        <u val="none"/>
        <vertAlign val="baseline"/>
        <sz val="8"/>
        <color auto="1"/>
        <name val="Swis721 Ex BT"/>
        <scheme val="none"/>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8"/>
        <color auto="1"/>
        <name val="Swis721 Ex BT"/>
        <scheme val="none"/>
      </font>
      <alignment horizontal="left" vertical="bottom" textRotation="0" wrapText="0" indent="3" justifyLastLine="0" shrinkToFit="0" readingOrder="0"/>
    </dxf>
    <dxf>
      <font>
        <strike val="0"/>
        <outline val="0"/>
        <shadow val="0"/>
        <u val="none"/>
        <vertAlign val="baseline"/>
        <sz val="8"/>
        <color auto="1"/>
        <name val="Swis721 Ex BT"/>
        <scheme val="none"/>
      </font>
      <numFmt numFmtId="2" formatCode="0.00"/>
      <fill>
        <patternFill patternType="none">
          <fgColor indexed="64"/>
          <bgColor indexed="65"/>
        </patternFill>
      </fill>
      <alignment vertical="top" textRotation="0" wrapText="0" indent="0" justifyLastLine="0" shrinkToFit="0" readingOrder="0"/>
    </dxf>
    <dxf>
      <font>
        <strike val="0"/>
        <outline val="0"/>
        <shadow val="0"/>
        <u val="none"/>
        <vertAlign val="baseline"/>
        <sz val="9"/>
        <color auto="1"/>
        <name val="Swis721 Ex BT"/>
        <scheme val="none"/>
      </font>
      <fill>
        <patternFill patternType="none">
          <fgColor indexed="64"/>
          <bgColor indexed="65"/>
        </patternFill>
      </fill>
    </dxf>
    <dxf>
      <font>
        <strike val="0"/>
        <outline val="0"/>
        <shadow val="0"/>
        <u val="none"/>
        <vertAlign val="baseline"/>
        <sz val="9"/>
        <color auto="1"/>
        <name val="Swis721 Ex BT"/>
        <scheme val="none"/>
      </font>
      <fill>
        <patternFill patternType="none">
          <fgColor indexed="64"/>
          <bgColor indexed="65"/>
        </patternFill>
      </fill>
    </dxf>
    <dxf>
      <font>
        <strike val="0"/>
        <outline val="0"/>
        <shadow val="0"/>
        <u val="none"/>
        <vertAlign val="baseline"/>
        <sz val="9"/>
        <color auto="1"/>
        <name val="Swis721 Ex BT"/>
        <scheme val="none"/>
      </font>
      <fill>
        <patternFill patternType="none">
          <fgColor indexed="64"/>
          <bgColor indexed="65"/>
        </patternFill>
      </fill>
      <alignment vertical="center" textRotation="0" indent="0" justifyLastLine="0" shrinkToFit="0" readingOrder="0"/>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colors>
    <mruColors>
      <color rgb="FFFF6600"/>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35"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2</xdr:col>
      <xdr:colOff>533400</xdr:colOff>
      <xdr:row>5</xdr:row>
      <xdr:rowOff>114300</xdr:rowOff>
    </xdr:from>
    <xdr:to>
      <xdr:col>4</xdr:col>
      <xdr:colOff>971550</xdr:colOff>
      <xdr:row>6</xdr:row>
      <xdr:rowOff>57150</xdr:rowOff>
    </xdr:to>
    <xdr:sp macro="" textlink="">
      <xdr:nvSpPr>
        <xdr:cNvPr id="2" name="WordArt 8">
          <a:extLst>
            <a:ext uri="{FF2B5EF4-FFF2-40B4-BE49-F238E27FC236}">
              <a16:creationId xmlns:a16="http://schemas.microsoft.com/office/drawing/2014/main" id="{00000000-0008-0000-1100-000002000000}"/>
            </a:ext>
          </a:extLst>
        </xdr:cNvPr>
        <xdr:cNvSpPr>
          <a:spLocks noChangeArrowheads="1" noChangeShapeType="1" noTextEdit="1"/>
        </xdr:cNvSpPr>
      </xdr:nvSpPr>
      <xdr:spPr bwMode="auto">
        <a:xfrm>
          <a:off x="4048125" y="923925"/>
          <a:ext cx="1219200" cy="104775"/>
        </a:xfrm>
        <a:prstGeom prst="rect">
          <a:avLst/>
        </a:prstGeom>
      </xdr:spPr>
      <xdr:txBody>
        <a:bodyPr wrap="none" fromWordArt="1">
          <a:prstTxWarp prst="textPlain">
            <a:avLst>
              <a:gd name="adj" fmla="val 50000"/>
            </a:avLst>
          </a:prstTxWarp>
        </a:bodyPr>
        <a:lstStyle/>
        <a:p>
          <a:pPr algn="ctr" rtl="0">
            <a:buNone/>
          </a:pPr>
          <a:endParaRPr lang="sl-SI" sz="1800" u="sng" strike="sngStrike" kern="10" cap="small" spc="0">
            <a:ln w="12700">
              <a:solidFill>
                <a:srgbClr val="000000"/>
              </a:solidFill>
              <a:round/>
              <a:headEnd/>
              <a:tailEnd/>
            </a:ln>
            <a:noFill/>
            <a:latin typeface="Team MT" panose="02000800000000000004" pitchFamily="2" charset="0"/>
          </a:endParaRPr>
        </a:p>
      </xdr:txBody>
    </xdr:sp>
    <xdr:clientData/>
  </xdr:twoCellAnchor>
  <xdr:twoCellAnchor>
    <xdr:from>
      <xdr:col>2</xdr:col>
      <xdr:colOff>533400</xdr:colOff>
      <xdr:row>5</xdr:row>
      <xdr:rowOff>114300</xdr:rowOff>
    </xdr:from>
    <xdr:to>
      <xdr:col>4</xdr:col>
      <xdr:colOff>971550</xdr:colOff>
      <xdr:row>6</xdr:row>
      <xdr:rowOff>57150</xdr:rowOff>
    </xdr:to>
    <xdr:sp macro="" textlink="">
      <xdr:nvSpPr>
        <xdr:cNvPr id="3" name="WordArt 8">
          <a:extLst>
            <a:ext uri="{FF2B5EF4-FFF2-40B4-BE49-F238E27FC236}">
              <a16:creationId xmlns:a16="http://schemas.microsoft.com/office/drawing/2014/main" id="{00000000-0008-0000-1100-000003000000}"/>
            </a:ext>
          </a:extLst>
        </xdr:cNvPr>
        <xdr:cNvSpPr>
          <a:spLocks noChangeArrowheads="1" noChangeShapeType="1" noTextEdit="1"/>
        </xdr:cNvSpPr>
      </xdr:nvSpPr>
      <xdr:spPr bwMode="auto">
        <a:xfrm>
          <a:off x="4048125" y="923925"/>
          <a:ext cx="1219200" cy="104775"/>
        </a:xfrm>
        <a:prstGeom prst="rect">
          <a:avLst/>
        </a:prstGeom>
      </xdr:spPr>
      <xdr:txBody>
        <a:bodyPr wrap="none" fromWordArt="1">
          <a:prstTxWarp prst="textPlain">
            <a:avLst>
              <a:gd name="adj" fmla="val 50000"/>
            </a:avLst>
          </a:prstTxWarp>
        </a:bodyPr>
        <a:lstStyle/>
        <a:p>
          <a:pPr algn="ctr" rtl="0">
            <a:buNone/>
          </a:pPr>
          <a:endParaRPr lang="sl-SI" sz="1800" u="sng" strike="sngStrike" kern="10" cap="small" spc="0">
            <a:ln w="12700">
              <a:solidFill>
                <a:srgbClr val="000000"/>
              </a:solidFill>
              <a:round/>
              <a:headEnd/>
              <a:tailEnd/>
            </a:ln>
            <a:noFill/>
            <a:latin typeface="Team MT" panose="02000800000000000004" pitchFamily="2"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kninz-my.sharepoint.com/(04)%20dopolnitve%20tlaka%20junij%2024/PZI/prejeto%20od%20ra&#269;i&#269;a%2025.7.2024/zale_19_07_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EA "/>
      <sheetName val="REKAPITULACIJA_ALEJA"/>
    </sheetNames>
    <sheetDataSet>
      <sheetData sheetId="0"/>
      <sheetData sheetId="1"/>
    </sheetDataSet>
  </externalBook>
</externalLink>
</file>

<file path=xl/tables/table1.xml><?xml version="1.0" encoding="utf-8"?>
<table xmlns="http://schemas.openxmlformats.org/spreadsheetml/2006/main" id="15" name="Tabela516" displayName="Tabela516" ref="B47:G81" totalsRowCount="1" headerRowDxfId="104" dataDxfId="103" totalsRowDxfId="102">
  <autoFilter ref="B47:G80">
    <filterColumn colId="0" hiddenButton="1"/>
    <filterColumn colId="1" hiddenButton="1"/>
    <filterColumn colId="2" hiddenButton="1"/>
    <filterColumn colId="3" hiddenButton="1"/>
    <filterColumn colId="4" hiddenButton="1"/>
    <filterColumn colId="5" hiddenButton="1"/>
  </autoFilter>
  <tableColumns count="6">
    <tableColumn id="1" name="A." totalsRowLabel="Skupaj zemeljska dela" dataDxfId="101" totalsRowDxfId="100" dataCellStyle="Normal 4"/>
    <tableColumn id="2" name="ZEMELJSKA DELA" dataDxfId="99" totalsRowDxfId="98" dataCellStyle="Normal 4"/>
    <tableColumn id="3" name="količina" dataDxfId="97" totalsRowDxfId="96" dataCellStyle="Normal 4"/>
    <tableColumn id="4" name="po" dataDxfId="95" totalsRowDxfId="94" dataCellStyle="Normal 4"/>
    <tableColumn id="5" name="cena na enoto" dataDxfId="93" totalsRowDxfId="92" dataCellStyle="Normal 4"/>
    <tableColumn id="6" name="cena" totalsRowFunction="sum" dataDxfId="91" totalsRowDxfId="90" dataCellStyle="Normal 4">
      <calculatedColumnFormula>D48*F48</calculatedColumnFormula>
    </tableColumn>
  </tableColumns>
  <tableStyleInfo name="TableStyleLight1" showFirstColumn="0" showLastColumn="1" showRowStripes="1" showColumnStripes="0"/>
</table>
</file>

<file path=xl/tables/table2.xml><?xml version="1.0" encoding="utf-8"?>
<table xmlns="http://schemas.openxmlformats.org/spreadsheetml/2006/main" id="16" name="Tabela5717" displayName="Tabela5717" ref="B84:G105" totalsRowCount="1" headerRowDxfId="89" dataDxfId="88" totalsRowDxfId="87">
  <autoFilter ref="B84:G104">
    <filterColumn colId="0" hiddenButton="1"/>
    <filterColumn colId="1" hiddenButton="1"/>
    <filterColumn colId="2" hiddenButton="1"/>
    <filterColumn colId="3" hiddenButton="1"/>
    <filterColumn colId="4" hiddenButton="1"/>
    <filterColumn colId="5" hiddenButton="1"/>
  </autoFilter>
  <tableColumns count="6">
    <tableColumn id="1" name="B." totalsRowLabel="Skupaj montažna dela" dataDxfId="86" totalsRowDxfId="85"/>
    <tableColumn id="2" name="MONTAŽNA DELA" dataDxfId="84" totalsRowDxfId="83"/>
    <tableColumn id="3" name="količina" dataDxfId="82" totalsRowDxfId="81"/>
    <tableColumn id="4" name="po" dataDxfId="80" totalsRowDxfId="79"/>
    <tableColumn id="5" name="cena na enoto" dataDxfId="78" totalsRowDxfId="77"/>
    <tableColumn id="6" name="cena" totalsRowFunction="sum" dataDxfId="76" totalsRowDxfId="75">
      <calculatedColumnFormula>D85*F85</calculatedColumnFormula>
    </tableColumn>
  </tableColumns>
  <tableStyleInfo name="TableStyleLight1" showFirstColumn="0" showLastColumn="1" showRowStripes="1" showColumnStripes="0"/>
</table>
</file>

<file path=xl/tables/table3.xml><?xml version="1.0" encoding="utf-8"?>
<table xmlns="http://schemas.openxmlformats.org/spreadsheetml/2006/main" id="17" name="Tabela57918" displayName="Tabela57918" ref="B107:G137" totalsRowCount="1" headerRowDxfId="74" dataDxfId="73" totalsRowDxfId="72">
  <autoFilter ref="B107:G136">
    <filterColumn colId="0" hiddenButton="1"/>
    <filterColumn colId="1" hiddenButton="1"/>
    <filterColumn colId="2" hiddenButton="1"/>
    <filterColumn colId="3" hiddenButton="1"/>
    <filterColumn colId="4" hiddenButton="1"/>
    <filterColumn colId="5" hiddenButton="1"/>
  </autoFilter>
  <tableColumns count="6">
    <tableColumn id="1" name="C." totalsRowLabel="Skupaj vodovodni material" dataDxfId="71" totalsRowDxfId="70" dataCellStyle="Normal 4"/>
    <tableColumn id="2" name="VODOVODNI MATERIAL" dataDxfId="69" totalsRowDxfId="68" dataCellStyle="Normal 4"/>
    <tableColumn id="3" name="količina" dataDxfId="67" totalsRowDxfId="66" dataCellStyle="Normal 4"/>
    <tableColumn id="4" name="po" dataDxfId="65" totalsRowDxfId="64" dataCellStyle="Normal 4"/>
    <tableColumn id="5" name="cena na enoto" dataDxfId="63" totalsRowDxfId="62" dataCellStyle="Normal 4"/>
    <tableColumn id="6" name="cena" totalsRowFunction="sum" dataDxfId="61" totalsRowDxfId="60" dataCellStyle="Normal 4">
      <calculatedColumnFormula>D108*F108</calculatedColumnFormula>
    </tableColumn>
  </tableColumns>
  <tableStyleInfo name="TableStyleLight1" showFirstColumn="0" showLastColumn="1" showRowStripes="1" showColumnStripes="0"/>
</table>
</file>

<file path=xl/tables/table4.xml><?xml version="1.0" encoding="utf-8"?>
<table xmlns="http://schemas.openxmlformats.org/spreadsheetml/2006/main" id="18" name="Tabela5791618193911012813543561017219" displayName="Tabela5791618193911012813543561017219" ref="B139:G164" totalsRowCount="1" headerRowDxfId="59" dataDxfId="58" totalsRowDxfId="57">
  <autoFilter ref="B139:G163"/>
  <tableColumns count="6">
    <tableColumn id="1" name="E." totalsRowLabel="Skupaj vodovodni provizorij" dataDxfId="56" totalsRowDxfId="55" dataCellStyle="Normal 4"/>
    <tableColumn id="2" name="Vodovodni provizorij" dataDxfId="54" totalsRowDxfId="53" dataCellStyle="Normal 4"/>
    <tableColumn id="3" name="količina" dataDxfId="52" totalsRowDxfId="51" dataCellStyle="Normal 4"/>
    <tableColumn id="4" name="po" dataDxfId="50" totalsRowDxfId="49" dataCellStyle="Normal 4"/>
    <tableColumn id="5" name="cena na enoto" dataDxfId="48" totalsRowDxfId="47" dataCellStyle="Normal 4"/>
    <tableColumn id="6" name="cena" totalsRowFunction="sum" dataDxfId="46" totalsRowDxfId="45" dataCellStyle="Normal 4"/>
  </tableColumns>
  <tableStyleInfo name="TableStyleLight1" showFirstColumn="0" showLastColumn="1" showRowStripes="1" showColumnStripes="0"/>
</table>
</file>

<file path=xl/tables/table5.xml><?xml version="1.0" encoding="utf-8"?>
<table xmlns="http://schemas.openxmlformats.org/spreadsheetml/2006/main" id="19" name="Tabela5791620" displayName="Tabela5791620" ref="B169:G181" totalsRowCount="1" headerRowDxfId="44" dataDxfId="43" totalsRowDxfId="42">
  <autoFilter ref="B169:G180"/>
  <tableColumns count="6">
    <tableColumn id="1" name="a." totalsRowLabel="Skupaj zemeljska dela" dataDxfId="41" totalsRowDxfId="40" dataCellStyle="Normal 4"/>
    <tableColumn id="2" name="Zemeljska dela (priključki)" dataDxfId="39" totalsRowDxfId="38" dataCellStyle="Normal 4"/>
    <tableColumn id="3" name="količina" dataDxfId="37" totalsRowDxfId="36" dataCellStyle="Normal 4"/>
    <tableColumn id="4" name="po" dataDxfId="35" totalsRowDxfId="34" dataCellStyle="Normal 4"/>
    <tableColumn id="5" name="cena na enoto" dataDxfId="33" totalsRowDxfId="32" dataCellStyle="Normal 4"/>
    <tableColumn id="6" name="cena" totalsRowFunction="sum" dataDxfId="31" totalsRowDxfId="30" dataCellStyle="Normal 4"/>
  </tableColumns>
  <tableStyleInfo name="TableStyleLight1" showFirstColumn="0" showLastColumn="1" showRowStripes="1" showColumnStripes="0"/>
</table>
</file>

<file path=xl/tables/table6.xml><?xml version="1.0" encoding="utf-8"?>
<table xmlns="http://schemas.openxmlformats.org/spreadsheetml/2006/main" id="20" name="Tabela579161821" displayName="Tabela579161821" ref="B184:G197" totalsRowCount="1" headerRowDxfId="29" dataDxfId="28" totalsRowDxfId="27">
  <autoFilter ref="B184:G196"/>
  <tableColumns count="6">
    <tableColumn id="1" name="b." totalsRowLabel="Skupaj montažna dela" dataDxfId="26" totalsRowDxfId="25" dataCellStyle="Normal 4"/>
    <tableColumn id="2" name="Montažna dela (priključki)" dataDxfId="24" totalsRowDxfId="23" dataCellStyle="Normal 4"/>
    <tableColumn id="3" name="količina" dataDxfId="22" totalsRowDxfId="21" dataCellStyle="Normal 4"/>
    <tableColumn id="4" name="po" dataDxfId="20" totalsRowDxfId="19" dataCellStyle="Normal 4"/>
    <tableColumn id="5" name="cena na enoto" dataDxfId="18" totalsRowDxfId="17" dataCellStyle="Normal 4"/>
    <tableColumn id="6" name="cena" totalsRowFunction="sum" dataDxfId="16" totalsRowDxfId="15" dataCellStyle="Normal 4"/>
  </tableColumns>
  <tableStyleInfo name="TableStyleLight1" showFirstColumn="0" showLastColumn="1" showRowStripes="1" showColumnStripes="0"/>
</table>
</file>

<file path=xl/tables/table7.xml><?xml version="1.0" encoding="utf-8"?>
<table xmlns="http://schemas.openxmlformats.org/spreadsheetml/2006/main" id="21" name="Tabela57916181922" displayName="Tabela57916181922" ref="B200:G213" totalsRowCount="1" headerRowDxfId="14" dataDxfId="13" totalsRowDxfId="12">
  <autoFilter ref="B200:G212"/>
  <tableColumns count="6">
    <tableColumn id="1" name="c." totalsRowLabel="Skupaj vodovodni material" dataDxfId="11" totalsRowDxfId="10" dataCellStyle="Normal 4"/>
    <tableColumn id="2" name="Vodovodni material (priključki)" dataDxfId="9" totalsRowDxfId="8" dataCellStyle="Normal 4"/>
    <tableColumn id="3" name="količina" dataDxfId="7" totalsRowDxfId="6" dataCellStyle="Normal 4"/>
    <tableColumn id="4" name="po" dataDxfId="5" totalsRowDxfId="4" dataCellStyle="Normal 4"/>
    <tableColumn id="5" name="cena na enoto" dataDxfId="3" totalsRowDxfId="2" dataCellStyle="Normal 4"/>
    <tableColumn id="6" name="cena" totalsRowFunction="sum" dataDxfId="1" totalsRowDxfId="0" dataCellStyle="Normal 4"/>
  </tableColumns>
  <tableStyleInfo name="TableStyleLight1" showFirstColumn="0" showLastColumn="1" showRowStripes="1" showColumnStripes="0"/>
</table>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8" Type="http://schemas.openxmlformats.org/officeDocument/2006/relationships/table" Target="../tables/table7.xml"/><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table" Target="../tables/table1.xml"/><Relationship Id="rId1" Type="http://schemas.openxmlformats.org/officeDocument/2006/relationships/printerSettings" Target="../printerSettings/printerSettings16.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0000"/>
  </sheetPr>
  <dimension ref="A5:IU77"/>
  <sheetViews>
    <sheetView view="pageBreakPreview" topLeftCell="A55" zoomScale="110" zoomScaleNormal="110" zoomScaleSheetLayoutView="110" workbookViewId="0">
      <selection activeCell="B21" sqref="B21"/>
    </sheetView>
  </sheetViews>
  <sheetFormatPr defaultColWidth="9" defaultRowHeight="15"/>
  <cols>
    <col min="1" max="1" width="10.625" style="13" customWidth="1"/>
    <col min="2" max="2" width="61.625" style="14" customWidth="1"/>
    <col min="3" max="3" width="10.625" style="10" customWidth="1"/>
    <col min="4" max="4" width="16.75" style="4" customWidth="1"/>
    <col min="5" max="5" width="5.75" style="11" customWidth="1"/>
    <col min="6" max="6" width="11.5" style="11" customWidth="1"/>
    <col min="7" max="7" width="10.25" style="12" customWidth="1"/>
    <col min="8" max="11" width="9" style="12"/>
    <col min="12" max="12" width="10.125" style="12" customWidth="1"/>
    <col min="13" max="16384" width="9" style="12"/>
  </cols>
  <sheetData>
    <row r="5" spans="1:6" ht="18" customHeight="1">
      <c r="A5" s="49" t="s">
        <v>0</v>
      </c>
      <c r="B5" s="1315" t="s">
        <v>553</v>
      </c>
      <c r="C5" s="1316"/>
      <c r="F5" s="29"/>
    </row>
    <row r="6" spans="1:6" ht="18" customHeight="1">
      <c r="A6" s="49"/>
      <c r="B6" s="1317" t="s">
        <v>555</v>
      </c>
      <c r="C6" s="1312"/>
    </row>
    <row r="7" spans="1:6" ht="18" customHeight="1">
      <c r="A7" s="49"/>
      <c r="B7" s="159" t="s">
        <v>556</v>
      </c>
      <c r="C7" s="61"/>
    </row>
    <row r="8" spans="1:6" ht="37.5" customHeight="1">
      <c r="A8" s="49"/>
      <c r="B8" s="159" t="s">
        <v>2177</v>
      </c>
      <c r="C8" s="61"/>
    </row>
    <row r="9" spans="1:6" ht="18" customHeight="1">
      <c r="A9" s="1163" t="s">
        <v>547</v>
      </c>
      <c r="B9" s="1318" t="s">
        <v>548</v>
      </c>
      <c r="C9" s="1319"/>
      <c r="D9" s="3"/>
      <c r="F9" s="29"/>
    </row>
    <row r="10" spans="1:6" ht="39.75" customHeight="1">
      <c r="A10" s="1166" t="s">
        <v>1</v>
      </c>
      <c r="B10" s="1313" t="s">
        <v>2252</v>
      </c>
      <c r="C10" s="1314"/>
      <c r="F10" s="29"/>
    </row>
    <row r="11" spans="1:6" ht="13.5" customHeight="1">
      <c r="A11" s="1163"/>
      <c r="B11" s="1164"/>
      <c r="C11" s="1165"/>
      <c r="F11" s="29"/>
    </row>
    <row r="12" spans="1:6" ht="18.75" customHeight="1">
      <c r="A12" s="1163"/>
      <c r="B12" s="1164" t="s">
        <v>2189</v>
      </c>
      <c r="C12" s="1165"/>
      <c r="F12" s="29"/>
    </row>
    <row r="13" spans="1:6" ht="18">
      <c r="A13" s="49" t="s">
        <v>2</v>
      </c>
      <c r="B13" s="1311">
        <v>44743</v>
      </c>
      <c r="C13" s="1312"/>
    </row>
    <row r="14" spans="1:6" ht="30">
      <c r="A14" s="50"/>
      <c r="B14" s="51" t="s">
        <v>891</v>
      </c>
      <c r="C14" s="52"/>
      <c r="F14" s="29"/>
    </row>
    <row r="15" spans="1:6" ht="15.75">
      <c r="A15" s="50"/>
      <c r="B15" s="51"/>
      <c r="C15" s="52"/>
      <c r="F15" s="29"/>
    </row>
    <row r="16" spans="1:6" ht="74.25" customHeight="1">
      <c r="A16" s="1160"/>
      <c r="B16" s="1161" t="s">
        <v>2190</v>
      </c>
      <c r="C16" s="1162"/>
      <c r="F16" s="29"/>
    </row>
    <row r="17" spans="1:6" ht="15.75">
      <c r="A17" s="50"/>
      <c r="B17" s="51"/>
      <c r="C17" s="52"/>
      <c r="F17" s="29"/>
    </row>
    <row r="18" spans="1:6" ht="18">
      <c r="A18" s="49" t="s">
        <v>2</v>
      </c>
      <c r="B18" s="1311">
        <v>45474</v>
      </c>
      <c r="C18" s="1312"/>
      <c r="F18" s="29"/>
    </row>
    <row r="19" spans="1:6" ht="30">
      <c r="A19" s="50"/>
      <c r="B19" s="51" t="s">
        <v>2178</v>
      </c>
      <c r="C19" s="52"/>
      <c r="F19" s="29"/>
    </row>
    <row r="20" spans="1:6" ht="15.75">
      <c r="A20" s="1167"/>
      <c r="B20" s="1168"/>
      <c r="C20" s="1169"/>
      <c r="F20" s="29"/>
    </row>
    <row r="21" spans="1:6" ht="110.25" customHeight="1">
      <c r="A21" s="50"/>
      <c r="B21" s="1171" t="s">
        <v>2191</v>
      </c>
      <c r="C21" s="52"/>
      <c r="F21" s="29"/>
    </row>
    <row r="22" spans="1:6" ht="15.75">
      <c r="A22" s="1160"/>
      <c r="B22" s="1170"/>
      <c r="C22" s="1162"/>
      <c r="F22" s="29"/>
    </row>
    <row r="23" spans="1:6" ht="15.75">
      <c r="A23" s="50"/>
      <c r="B23" s="51"/>
      <c r="C23" s="52"/>
      <c r="F23" s="29"/>
    </row>
    <row r="24" spans="1:6">
      <c r="A24" s="50"/>
      <c r="B24" s="53"/>
      <c r="C24" s="52"/>
    </row>
    <row r="25" spans="1:6" ht="15.75">
      <c r="A25" s="132"/>
      <c r="B25" s="133" t="s">
        <v>549</v>
      </c>
      <c r="C25" s="134"/>
      <c r="D25" s="134"/>
    </row>
    <row r="26" spans="1:6" ht="15.75">
      <c r="A26" s="50"/>
      <c r="B26" s="57"/>
      <c r="C26" s="52"/>
      <c r="D26" s="63"/>
      <c r="E26" s="4"/>
    </row>
    <row r="27" spans="1:6" ht="15.75">
      <c r="A27" s="50" t="s">
        <v>0</v>
      </c>
      <c r="B27" s="1094" t="s">
        <v>554</v>
      </c>
      <c r="C27" s="52"/>
      <c r="F27" s="29"/>
    </row>
    <row r="28" spans="1:6" ht="15.75">
      <c r="A28" s="50"/>
      <c r="B28" s="58" t="s">
        <v>555</v>
      </c>
      <c r="C28" s="52"/>
      <c r="F28" s="29"/>
    </row>
    <row r="29" spans="1:6">
      <c r="A29" s="50"/>
      <c r="B29" s="58" t="s">
        <v>556</v>
      </c>
      <c r="C29" s="52"/>
    </row>
    <row r="30" spans="1:6">
      <c r="A30" s="50" t="s">
        <v>547</v>
      </c>
      <c r="B30" s="58" t="s">
        <v>548</v>
      </c>
      <c r="C30" s="52"/>
    </row>
    <row r="31" spans="1:6">
      <c r="A31" s="50" t="s">
        <v>1</v>
      </c>
      <c r="B31" s="59" t="s">
        <v>2252</v>
      </c>
      <c r="C31" s="52"/>
    </row>
    <row r="32" spans="1:6">
      <c r="A32" s="50"/>
      <c r="B32" s="59"/>
      <c r="C32" s="52"/>
    </row>
    <row r="33" spans="1:255" s="161" customFormat="1" ht="15.75">
      <c r="A33" s="50"/>
      <c r="B33" s="57"/>
      <c r="C33" s="52"/>
      <c r="D33" s="160"/>
    </row>
    <row r="34" spans="1:255" s="161" customFormat="1" ht="15.75">
      <c r="A34" s="164" t="s">
        <v>1075</v>
      </c>
      <c r="B34" s="165" t="s">
        <v>878</v>
      </c>
      <c r="C34" s="165"/>
      <c r="D34" s="166">
        <f>D72</f>
        <v>0</v>
      </c>
    </row>
    <row r="35" spans="1:255" s="127" customFormat="1" ht="15.75">
      <c r="A35" s="164" t="s">
        <v>1154</v>
      </c>
      <c r="B35" s="165" t="s">
        <v>879</v>
      </c>
      <c r="C35" s="165"/>
      <c r="D35" s="166">
        <f>'KA rekapitulacija'!E18</f>
        <v>0</v>
      </c>
      <c r="E35" s="167"/>
      <c r="F35" s="167"/>
      <c r="G35" s="167"/>
      <c r="H35" s="167"/>
      <c r="I35" s="167"/>
      <c r="J35" s="167"/>
      <c r="K35" s="167"/>
      <c r="L35" s="167"/>
      <c r="M35" s="167"/>
      <c r="N35" s="167"/>
      <c r="O35" s="167"/>
      <c r="P35" s="167"/>
      <c r="Q35" s="167"/>
      <c r="R35" s="167"/>
      <c r="S35" s="167"/>
      <c r="T35" s="167"/>
      <c r="U35" s="167"/>
      <c r="V35" s="167"/>
      <c r="W35" s="167"/>
      <c r="X35" s="167"/>
      <c r="Y35" s="167"/>
      <c r="Z35" s="167"/>
      <c r="AA35" s="167"/>
      <c r="AB35" s="167"/>
      <c r="AC35" s="167"/>
      <c r="AD35" s="167"/>
      <c r="AE35" s="167"/>
      <c r="AF35" s="167"/>
      <c r="AG35" s="167"/>
      <c r="AH35" s="167"/>
      <c r="AI35" s="167"/>
      <c r="AJ35" s="167"/>
      <c r="AK35" s="167"/>
      <c r="AL35" s="167"/>
      <c r="AM35" s="167"/>
      <c r="AN35" s="167"/>
      <c r="AO35" s="167"/>
      <c r="AP35" s="167"/>
      <c r="AQ35" s="167"/>
      <c r="AR35" s="167"/>
      <c r="AS35" s="167"/>
      <c r="AT35" s="167"/>
      <c r="AU35" s="167"/>
      <c r="AV35" s="167"/>
      <c r="AW35" s="167"/>
      <c r="AX35" s="167"/>
      <c r="AY35" s="167"/>
      <c r="AZ35" s="167"/>
      <c r="BA35" s="167"/>
      <c r="BB35" s="167"/>
      <c r="BC35" s="167"/>
      <c r="BD35" s="167"/>
      <c r="BE35" s="167"/>
      <c r="BF35" s="167"/>
      <c r="BG35" s="167"/>
      <c r="BH35" s="167"/>
      <c r="BI35" s="167"/>
      <c r="BJ35" s="167"/>
      <c r="BK35" s="167"/>
      <c r="BL35" s="167"/>
      <c r="BM35" s="167"/>
      <c r="BN35" s="167"/>
      <c r="BO35" s="167"/>
      <c r="BP35" s="167"/>
      <c r="BQ35" s="167"/>
      <c r="BR35" s="167"/>
      <c r="BS35" s="167"/>
      <c r="BT35" s="167"/>
      <c r="BU35" s="167"/>
      <c r="BV35" s="167"/>
      <c r="BW35" s="167"/>
      <c r="BX35" s="167"/>
      <c r="BY35" s="167"/>
      <c r="BZ35" s="167"/>
      <c r="CA35" s="167"/>
      <c r="CB35" s="167"/>
      <c r="CC35" s="167"/>
      <c r="CD35" s="167"/>
      <c r="CE35" s="167"/>
      <c r="CF35" s="167"/>
      <c r="CG35" s="167"/>
      <c r="CH35" s="167"/>
      <c r="CI35" s="167"/>
      <c r="CJ35" s="167"/>
      <c r="CK35" s="167"/>
      <c r="CL35" s="167"/>
      <c r="CM35" s="167"/>
      <c r="CN35" s="167"/>
      <c r="CO35" s="167"/>
      <c r="CP35" s="167"/>
      <c r="CQ35" s="167"/>
      <c r="CR35" s="167"/>
      <c r="CS35" s="167"/>
      <c r="CT35" s="167"/>
      <c r="CU35" s="167"/>
      <c r="CV35" s="167"/>
      <c r="CW35" s="167"/>
      <c r="CX35" s="167"/>
      <c r="CY35" s="167"/>
      <c r="CZ35" s="167"/>
      <c r="DA35" s="167"/>
      <c r="DB35" s="167"/>
      <c r="DC35" s="167"/>
      <c r="DD35" s="167"/>
      <c r="DE35" s="167"/>
      <c r="DF35" s="167"/>
      <c r="DG35" s="167"/>
      <c r="DH35" s="167"/>
      <c r="DI35" s="167"/>
      <c r="DJ35" s="167"/>
      <c r="DK35" s="167"/>
      <c r="DL35" s="167"/>
      <c r="DM35" s="167"/>
      <c r="DN35" s="167"/>
      <c r="DO35" s="167"/>
      <c r="DP35" s="167"/>
      <c r="DQ35" s="167"/>
      <c r="DR35" s="167"/>
      <c r="DS35" s="167"/>
      <c r="DT35" s="167"/>
      <c r="DU35" s="167"/>
      <c r="DV35" s="167"/>
      <c r="DW35" s="167"/>
      <c r="DX35" s="167"/>
      <c r="DY35" s="167"/>
      <c r="DZ35" s="167"/>
      <c r="EA35" s="167"/>
      <c r="EB35" s="167"/>
      <c r="EC35" s="167"/>
      <c r="ED35" s="167"/>
      <c r="EE35" s="167"/>
      <c r="EF35" s="167"/>
      <c r="EG35" s="167"/>
      <c r="EH35" s="167"/>
      <c r="EI35" s="167"/>
      <c r="EJ35" s="167"/>
      <c r="EK35" s="167"/>
      <c r="EL35" s="167"/>
      <c r="EM35" s="167"/>
      <c r="EN35" s="167"/>
      <c r="EO35" s="167"/>
      <c r="EP35" s="167"/>
      <c r="EQ35" s="167"/>
      <c r="ER35" s="167"/>
      <c r="ES35" s="167"/>
      <c r="ET35" s="167"/>
      <c r="EU35" s="167"/>
      <c r="EV35" s="167"/>
      <c r="EW35" s="167"/>
      <c r="EX35" s="167"/>
      <c r="EY35" s="167"/>
      <c r="EZ35" s="167"/>
      <c r="FA35" s="167"/>
      <c r="FB35" s="167"/>
      <c r="FC35" s="167"/>
      <c r="FD35" s="167"/>
      <c r="FE35" s="167"/>
      <c r="FF35" s="167"/>
      <c r="FG35" s="167"/>
      <c r="FH35" s="167"/>
      <c r="FI35" s="167"/>
      <c r="FJ35" s="167"/>
      <c r="FK35" s="167"/>
      <c r="FL35" s="167"/>
      <c r="FM35" s="167"/>
      <c r="FN35" s="167"/>
      <c r="FO35" s="167"/>
      <c r="FP35" s="167"/>
      <c r="FQ35" s="167"/>
      <c r="FR35" s="167"/>
      <c r="FS35" s="167"/>
      <c r="FT35" s="167"/>
      <c r="FU35" s="167"/>
      <c r="FV35" s="167"/>
      <c r="FW35" s="167"/>
      <c r="FX35" s="167"/>
      <c r="FY35" s="167"/>
      <c r="FZ35" s="167"/>
      <c r="GA35" s="167"/>
      <c r="GB35" s="167"/>
      <c r="GC35" s="167"/>
      <c r="GD35" s="167"/>
      <c r="GE35" s="167"/>
      <c r="GF35" s="167"/>
      <c r="GG35" s="167"/>
      <c r="GH35" s="167"/>
      <c r="GI35" s="167"/>
      <c r="GJ35" s="167"/>
      <c r="GK35" s="167"/>
      <c r="GL35" s="167"/>
      <c r="GM35" s="167"/>
      <c r="GN35" s="167"/>
      <c r="GO35" s="167"/>
      <c r="GP35" s="167"/>
      <c r="GQ35" s="167"/>
      <c r="GR35" s="167"/>
      <c r="GS35" s="167"/>
      <c r="GT35" s="167"/>
      <c r="GU35" s="167"/>
      <c r="GV35" s="167"/>
      <c r="GW35" s="167"/>
      <c r="GX35" s="167"/>
      <c r="GY35" s="167"/>
      <c r="GZ35" s="167"/>
      <c r="HA35" s="167"/>
      <c r="HB35" s="167"/>
      <c r="HC35" s="167"/>
      <c r="HD35" s="167"/>
      <c r="HE35" s="167"/>
      <c r="HF35" s="167"/>
      <c r="HG35" s="167"/>
      <c r="HH35" s="167"/>
      <c r="HI35" s="167"/>
      <c r="HJ35" s="167"/>
      <c r="HK35" s="167"/>
      <c r="HL35" s="167"/>
      <c r="HM35" s="167"/>
      <c r="HN35" s="167"/>
      <c r="HO35" s="167"/>
      <c r="HP35" s="167"/>
      <c r="HQ35" s="167"/>
      <c r="HR35" s="167"/>
      <c r="HS35" s="167"/>
      <c r="HT35" s="167"/>
      <c r="HU35" s="167"/>
      <c r="HV35" s="167"/>
      <c r="HW35" s="167"/>
      <c r="HX35" s="167"/>
      <c r="HY35" s="167"/>
      <c r="HZ35" s="167"/>
      <c r="IA35" s="167"/>
      <c r="IB35" s="167"/>
      <c r="IC35" s="167"/>
      <c r="ID35" s="167"/>
      <c r="IE35" s="167"/>
      <c r="IF35" s="167"/>
      <c r="IG35" s="167"/>
      <c r="IH35" s="167"/>
      <c r="II35" s="167"/>
      <c r="IJ35" s="167"/>
      <c r="IK35" s="167"/>
      <c r="IL35" s="167"/>
      <c r="IM35" s="167"/>
      <c r="IN35" s="167"/>
      <c r="IO35" s="167"/>
      <c r="IP35" s="167"/>
      <c r="IQ35" s="167"/>
      <c r="IR35" s="167"/>
      <c r="IS35" s="167"/>
      <c r="IT35" s="167"/>
      <c r="IU35" s="167"/>
    </row>
    <row r="36" spans="1:255" s="127" customFormat="1" ht="15.75">
      <c r="A36" s="164" t="s">
        <v>1156</v>
      </c>
      <c r="B36" s="165" t="s">
        <v>1721</v>
      </c>
      <c r="C36" s="165"/>
      <c r="D36" s="166">
        <f>'VOD rekapitulacija'!F37</f>
        <v>0</v>
      </c>
      <c r="E36" s="167"/>
      <c r="F36" s="167"/>
      <c r="G36" s="167"/>
      <c r="H36" s="167"/>
      <c r="I36" s="167"/>
      <c r="J36" s="167"/>
      <c r="K36" s="167"/>
      <c r="L36" s="167"/>
      <c r="M36" s="167"/>
      <c r="N36" s="167"/>
      <c r="O36" s="167"/>
      <c r="P36" s="167"/>
      <c r="Q36" s="167"/>
      <c r="R36" s="167"/>
      <c r="S36" s="167"/>
      <c r="T36" s="167"/>
      <c r="U36" s="167"/>
      <c r="V36" s="167"/>
      <c r="W36" s="167"/>
      <c r="X36" s="167"/>
      <c r="Y36" s="167"/>
      <c r="Z36" s="167"/>
      <c r="AA36" s="167"/>
      <c r="AB36" s="167"/>
      <c r="AC36" s="167"/>
      <c r="AD36" s="167"/>
      <c r="AE36" s="167"/>
      <c r="AF36" s="167"/>
      <c r="AG36" s="167"/>
      <c r="AH36" s="167"/>
      <c r="AI36" s="167"/>
      <c r="AJ36" s="167"/>
      <c r="AK36" s="167"/>
      <c r="AL36" s="167"/>
      <c r="AM36" s="167"/>
      <c r="AN36" s="167"/>
      <c r="AO36" s="167"/>
      <c r="AP36" s="167"/>
      <c r="AQ36" s="167"/>
      <c r="AR36" s="167"/>
      <c r="AS36" s="167"/>
      <c r="AT36" s="167"/>
      <c r="AU36" s="167"/>
      <c r="AV36" s="167"/>
      <c r="AW36" s="167"/>
      <c r="AX36" s="167"/>
      <c r="AY36" s="167"/>
      <c r="AZ36" s="167"/>
      <c r="BA36" s="167"/>
      <c r="BB36" s="167"/>
      <c r="BC36" s="167"/>
      <c r="BD36" s="167"/>
      <c r="BE36" s="167"/>
      <c r="BF36" s="167"/>
      <c r="BG36" s="167"/>
      <c r="BH36" s="167"/>
      <c r="BI36" s="167"/>
      <c r="BJ36" s="167"/>
      <c r="BK36" s="167"/>
      <c r="BL36" s="167"/>
      <c r="BM36" s="167"/>
      <c r="BN36" s="167"/>
      <c r="BO36" s="167"/>
      <c r="BP36" s="167"/>
      <c r="BQ36" s="167"/>
      <c r="BR36" s="167"/>
      <c r="BS36" s="167"/>
      <c r="BT36" s="167"/>
      <c r="BU36" s="167"/>
      <c r="BV36" s="167"/>
      <c r="BW36" s="167"/>
      <c r="BX36" s="167"/>
      <c r="BY36" s="167"/>
      <c r="BZ36" s="167"/>
      <c r="CA36" s="167"/>
      <c r="CB36" s="167"/>
      <c r="CC36" s="167"/>
      <c r="CD36" s="167"/>
      <c r="CE36" s="167"/>
      <c r="CF36" s="167"/>
      <c r="CG36" s="167"/>
      <c r="CH36" s="167"/>
      <c r="CI36" s="167"/>
      <c r="CJ36" s="167"/>
      <c r="CK36" s="167"/>
      <c r="CL36" s="167"/>
      <c r="CM36" s="167"/>
      <c r="CN36" s="167"/>
      <c r="CO36" s="167"/>
      <c r="CP36" s="167"/>
      <c r="CQ36" s="167"/>
      <c r="CR36" s="167"/>
      <c r="CS36" s="167"/>
      <c r="CT36" s="167"/>
      <c r="CU36" s="167"/>
      <c r="CV36" s="167"/>
      <c r="CW36" s="167"/>
      <c r="CX36" s="167"/>
      <c r="CY36" s="167"/>
      <c r="CZ36" s="167"/>
      <c r="DA36" s="167"/>
      <c r="DB36" s="167"/>
      <c r="DC36" s="167"/>
      <c r="DD36" s="167"/>
      <c r="DE36" s="167"/>
      <c r="DF36" s="167"/>
      <c r="DG36" s="167"/>
      <c r="DH36" s="167"/>
      <c r="DI36" s="167"/>
      <c r="DJ36" s="167"/>
      <c r="DK36" s="167"/>
      <c r="DL36" s="167"/>
      <c r="DM36" s="167"/>
      <c r="DN36" s="167"/>
      <c r="DO36" s="167"/>
      <c r="DP36" s="167"/>
      <c r="DQ36" s="167"/>
      <c r="DR36" s="167"/>
      <c r="DS36" s="167"/>
      <c r="DT36" s="167"/>
      <c r="DU36" s="167"/>
      <c r="DV36" s="167"/>
      <c r="DW36" s="167"/>
      <c r="DX36" s="167"/>
      <c r="DY36" s="167"/>
      <c r="DZ36" s="167"/>
      <c r="EA36" s="167"/>
      <c r="EB36" s="167"/>
      <c r="EC36" s="167"/>
      <c r="ED36" s="167"/>
      <c r="EE36" s="167"/>
      <c r="EF36" s="167"/>
      <c r="EG36" s="167"/>
      <c r="EH36" s="167"/>
      <c r="EI36" s="167"/>
      <c r="EJ36" s="167"/>
      <c r="EK36" s="167"/>
      <c r="EL36" s="167"/>
      <c r="EM36" s="167"/>
      <c r="EN36" s="167"/>
      <c r="EO36" s="167"/>
      <c r="EP36" s="167"/>
      <c r="EQ36" s="167"/>
      <c r="ER36" s="167"/>
      <c r="ES36" s="167"/>
      <c r="ET36" s="167"/>
      <c r="EU36" s="167"/>
      <c r="EV36" s="167"/>
      <c r="EW36" s="167"/>
      <c r="EX36" s="167"/>
      <c r="EY36" s="167"/>
      <c r="EZ36" s="167"/>
      <c r="FA36" s="167"/>
      <c r="FB36" s="167"/>
      <c r="FC36" s="167"/>
      <c r="FD36" s="167"/>
      <c r="FE36" s="167"/>
      <c r="FF36" s="167"/>
      <c r="FG36" s="167"/>
      <c r="FH36" s="167"/>
      <c r="FI36" s="167"/>
      <c r="FJ36" s="167"/>
      <c r="FK36" s="167"/>
      <c r="FL36" s="167"/>
      <c r="FM36" s="167"/>
      <c r="FN36" s="167"/>
      <c r="FO36" s="167"/>
      <c r="FP36" s="167"/>
      <c r="FQ36" s="167"/>
      <c r="FR36" s="167"/>
      <c r="FS36" s="167"/>
      <c r="FT36" s="167"/>
      <c r="FU36" s="167"/>
      <c r="FV36" s="167"/>
      <c r="FW36" s="167"/>
      <c r="FX36" s="167"/>
      <c r="FY36" s="167"/>
      <c r="FZ36" s="167"/>
      <c r="GA36" s="167"/>
      <c r="GB36" s="167"/>
      <c r="GC36" s="167"/>
      <c r="GD36" s="167"/>
      <c r="GE36" s="167"/>
      <c r="GF36" s="167"/>
      <c r="GG36" s="167"/>
      <c r="GH36" s="167"/>
      <c r="GI36" s="167"/>
      <c r="GJ36" s="167"/>
      <c r="GK36" s="167"/>
      <c r="GL36" s="167"/>
      <c r="GM36" s="167"/>
      <c r="GN36" s="167"/>
      <c r="GO36" s="167"/>
      <c r="GP36" s="167"/>
      <c r="GQ36" s="167"/>
      <c r="GR36" s="167"/>
      <c r="GS36" s="167"/>
      <c r="GT36" s="167"/>
      <c r="GU36" s="167"/>
      <c r="GV36" s="167"/>
      <c r="GW36" s="167"/>
      <c r="GX36" s="167"/>
      <c r="GY36" s="167"/>
      <c r="GZ36" s="167"/>
      <c r="HA36" s="167"/>
      <c r="HB36" s="167"/>
      <c r="HC36" s="167"/>
      <c r="HD36" s="167"/>
      <c r="HE36" s="167"/>
      <c r="HF36" s="167"/>
      <c r="HG36" s="167"/>
      <c r="HH36" s="167"/>
      <c r="HI36" s="167"/>
      <c r="HJ36" s="167"/>
      <c r="HK36" s="167"/>
      <c r="HL36" s="167"/>
      <c r="HM36" s="167"/>
      <c r="HN36" s="167"/>
      <c r="HO36" s="167"/>
      <c r="HP36" s="167"/>
      <c r="HQ36" s="167"/>
      <c r="HR36" s="167"/>
      <c r="HS36" s="167"/>
      <c r="HT36" s="167"/>
      <c r="HU36" s="167"/>
      <c r="HV36" s="167"/>
      <c r="HW36" s="167"/>
      <c r="HX36" s="167"/>
      <c r="HY36" s="167"/>
      <c r="HZ36" s="167"/>
      <c r="IA36" s="167"/>
      <c r="IB36" s="167"/>
      <c r="IC36" s="167"/>
      <c r="ID36" s="167"/>
      <c r="IE36" s="167"/>
      <c r="IF36" s="167"/>
      <c r="IG36" s="167"/>
      <c r="IH36" s="167"/>
      <c r="II36" s="167"/>
      <c r="IJ36" s="167"/>
      <c r="IK36" s="167"/>
      <c r="IL36" s="167"/>
      <c r="IM36" s="167"/>
      <c r="IN36" s="167"/>
      <c r="IO36" s="167"/>
      <c r="IP36" s="167"/>
      <c r="IQ36" s="167"/>
      <c r="IR36" s="167"/>
      <c r="IS36" s="167"/>
      <c r="IT36" s="167"/>
      <c r="IU36" s="167"/>
    </row>
    <row r="37" spans="1:255" s="127" customFormat="1" ht="15.75">
      <c r="A37" s="164" t="s">
        <v>1158</v>
      </c>
      <c r="B37" s="165" t="s">
        <v>1722</v>
      </c>
      <c r="C37" s="165"/>
      <c r="D37" s="166">
        <f>'KOM rekapitulacija'!D20</f>
        <v>0</v>
      </c>
      <c r="E37" s="167"/>
      <c r="F37" s="167"/>
      <c r="G37" s="167"/>
      <c r="H37" s="167"/>
      <c r="I37" s="167"/>
      <c r="J37" s="167"/>
      <c r="K37" s="167"/>
      <c r="L37" s="167"/>
      <c r="M37" s="167"/>
      <c r="N37" s="167"/>
      <c r="O37" s="167"/>
      <c r="P37" s="167"/>
      <c r="Q37" s="167"/>
      <c r="R37" s="167"/>
      <c r="S37" s="167"/>
      <c r="T37" s="167"/>
      <c r="U37" s="167"/>
      <c r="V37" s="167"/>
      <c r="W37" s="167"/>
      <c r="X37" s="167"/>
      <c r="Y37" s="167"/>
      <c r="Z37" s="167"/>
      <c r="AA37" s="167"/>
      <c r="AB37" s="167"/>
      <c r="AC37" s="167"/>
      <c r="AD37" s="167"/>
      <c r="AE37" s="167"/>
      <c r="AF37" s="167"/>
      <c r="AG37" s="167"/>
      <c r="AH37" s="167"/>
      <c r="AI37" s="167"/>
      <c r="AJ37" s="167"/>
      <c r="AK37" s="167"/>
      <c r="AL37" s="167"/>
      <c r="AM37" s="167"/>
      <c r="AN37" s="167"/>
      <c r="AO37" s="167"/>
      <c r="AP37" s="167"/>
      <c r="AQ37" s="167"/>
      <c r="AR37" s="167"/>
      <c r="AS37" s="167"/>
      <c r="AT37" s="167"/>
      <c r="AU37" s="167"/>
      <c r="AV37" s="167"/>
      <c r="AW37" s="167"/>
      <c r="AX37" s="167"/>
      <c r="AY37" s="167"/>
      <c r="AZ37" s="167"/>
      <c r="BA37" s="167"/>
      <c r="BB37" s="167"/>
      <c r="BC37" s="167"/>
      <c r="BD37" s="167"/>
      <c r="BE37" s="167"/>
      <c r="BF37" s="167"/>
      <c r="BG37" s="167"/>
      <c r="BH37" s="167"/>
      <c r="BI37" s="167"/>
      <c r="BJ37" s="167"/>
      <c r="BK37" s="167"/>
      <c r="BL37" s="167"/>
      <c r="BM37" s="167"/>
      <c r="BN37" s="167"/>
      <c r="BO37" s="167"/>
      <c r="BP37" s="167"/>
      <c r="BQ37" s="167"/>
      <c r="BR37" s="167"/>
      <c r="BS37" s="167"/>
      <c r="BT37" s="167"/>
      <c r="BU37" s="167"/>
      <c r="BV37" s="167"/>
      <c r="BW37" s="167"/>
      <c r="BX37" s="167"/>
      <c r="BY37" s="167"/>
      <c r="BZ37" s="167"/>
      <c r="CA37" s="167"/>
      <c r="CB37" s="167"/>
      <c r="CC37" s="167"/>
      <c r="CD37" s="167"/>
      <c r="CE37" s="167"/>
      <c r="CF37" s="167"/>
      <c r="CG37" s="167"/>
      <c r="CH37" s="167"/>
      <c r="CI37" s="167"/>
      <c r="CJ37" s="167"/>
      <c r="CK37" s="167"/>
      <c r="CL37" s="167"/>
      <c r="CM37" s="167"/>
      <c r="CN37" s="167"/>
      <c r="CO37" s="167"/>
      <c r="CP37" s="167"/>
      <c r="CQ37" s="167"/>
      <c r="CR37" s="167"/>
      <c r="CS37" s="167"/>
      <c r="CT37" s="167"/>
      <c r="CU37" s="167"/>
      <c r="CV37" s="167"/>
      <c r="CW37" s="167"/>
      <c r="CX37" s="167"/>
      <c r="CY37" s="167"/>
      <c r="CZ37" s="167"/>
      <c r="DA37" s="167"/>
      <c r="DB37" s="167"/>
      <c r="DC37" s="167"/>
      <c r="DD37" s="167"/>
      <c r="DE37" s="167"/>
      <c r="DF37" s="167"/>
      <c r="DG37" s="167"/>
      <c r="DH37" s="167"/>
      <c r="DI37" s="167"/>
      <c r="DJ37" s="167"/>
      <c r="DK37" s="167"/>
      <c r="DL37" s="167"/>
      <c r="DM37" s="167"/>
      <c r="DN37" s="167"/>
      <c r="DO37" s="167"/>
      <c r="DP37" s="167"/>
      <c r="DQ37" s="167"/>
      <c r="DR37" s="167"/>
      <c r="DS37" s="167"/>
      <c r="DT37" s="167"/>
      <c r="DU37" s="167"/>
      <c r="DV37" s="167"/>
      <c r="DW37" s="167"/>
      <c r="DX37" s="167"/>
      <c r="DY37" s="167"/>
      <c r="DZ37" s="167"/>
      <c r="EA37" s="167"/>
      <c r="EB37" s="167"/>
      <c r="EC37" s="167"/>
      <c r="ED37" s="167"/>
      <c r="EE37" s="167"/>
      <c r="EF37" s="167"/>
      <c r="EG37" s="167"/>
      <c r="EH37" s="167"/>
      <c r="EI37" s="167"/>
      <c r="EJ37" s="167"/>
      <c r="EK37" s="167"/>
      <c r="EL37" s="167"/>
      <c r="EM37" s="167"/>
      <c r="EN37" s="167"/>
      <c r="EO37" s="167"/>
      <c r="EP37" s="167"/>
      <c r="EQ37" s="167"/>
      <c r="ER37" s="167"/>
      <c r="ES37" s="167"/>
      <c r="ET37" s="167"/>
      <c r="EU37" s="167"/>
      <c r="EV37" s="167"/>
      <c r="EW37" s="167"/>
      <c r="EX37" s="167"/>
      <c r="EY37" s="167"/>
      <c r="EZ37" s="167"/>
      <c r="FA37" s="167"/>
      <c r="FB37" s="167"/>
      <c r="FC37" s="167"/>
      <c r="FD37" s="167"/>
      <c r="FE37" s="167"/>
      <c r="FF37" s="167"/>
      <c r="FG37" s="167"/>
      <c r="FH37" s="167"/>
      <c r="FI37" s="167"/>
      <c r="FJ37" s="167"/>
      <c r="FK37" s="167"/>
      <c r="FL37" s="167"/>
      <c r="FM37" s="167"/>
      <c r="FN37" s="167"/>
      <c r="FO37" s="167"/>
      <c r="FP37" s="167"/>
      <c r="FQ37" s="167"/>
      <c r="FR37" s="167"/>
      <c r="FS37" s="167"/>
      <c r="FT37" s="167"/>
      <c r="FU37" s="167"/>
      <c r="FV37" s="167"/>
      <c r="FW37" s="167"/>
      <c r="FX37" s="167"/>
      <c r="FY37" s="167"/>
      <c r="FZ37" s="167"/>
      <c r="GA37" s="167"/>
      <c r="GB37" s="167"/>
      <c r="GC37" s="167"/>
      <c r="GD37" s="167"/>
      <c r="GE37" s="167"/>
      <c r="GF37" s="167"/>
      <c r="GG37" s="167"/>
      <c r="GH37" s="167"/>
      <c r="GI37" s="167"/>
      <c r="GJ37" s="167"/>
      <c r="GK37" s="167"/>
      <c r="GL37" s="167"/>
      <c r="GM37" s="167"/>
      <c r="GN37" s="167"/>
      <c r="GO37" s="167"/>
      <c r="GP37" s="167"/>
      <c r="GQ37" s="167"/>
      <c r="GR37" s="167"/>
      <c r="GS37" s="167"/>
      <c r="GT37" s="167"/>
      <c r="GU37" s="167"/>
      <c r="GV37" s="167"/>
      <c r="GW37" s="167"/>
      <c r="GX37" s="167"/>
      <c r="GY37" s="167"/>
      <c r="GZ37" s="167"/>
      <c r="HA37" s="167"/>
      <c r="HB37" s="167"/>
      <c r="HC37" s="167"/>
      <c r="HD37" s="167"/>
      <c r="HE37" s="167"/>
      <c r="HF37" s="167"/>
      <c r="HG37" s="167"/>
      <c r="HH37" s="167"/>
      <c r="HI37" s="167"/>
      <c r="HJ37" s="167"/>
      <c r="HK37" s="167"/>
      <c r="HL37" s="167"/>
      <c r="HM37" s="167"/>
      <c r="HN37" s="167"/>
      <c r="HO37" s="167"/>
      <c r="HP37" s="167"/>
      <c r="HQ37" s="167"/>
      <c r="HR37" s="167"/>
      <c r="HS37" s="167"/>
      <c r="HT37" s="167"/>
      <c r="HU37" s="167"/>
      <c r="HV37" s="167"/>
      <c r="HW37" s="167"/>
      <c r="HX37" s="167"/>
      <c r="HY37" s="167"/>
      <c r="HZ37" s="167"/>
      <c r="IA37" s="167"/>
      <c r="IB37" s="167"/>
      <c r="IC37" s="167"/>
      <c r="ID37" s="167"/>
      <c r="IE37" s="167"/>
      <c r="IF37" s="167"/>
      <c r="IG37" s="167"/>
      <c r="IH37" s="167"/>
      <c r="II37" s="167"/>
      <c r="IJ37" s="167"/>
      <c r="IK37" s="167"/>
      <c r="IL37" s="167"/>
      <c r="IM37" s="167"/>
      <c r="IN37" s="167"/>
      <c r="IO37" s="167"/>
      <c r="IP37" s="167"/>
      <c r="IQ37" s="167"/>
      <c r="IR37" s="167"/>
      <c r="IS37" s="167"/>
      <c r="IT37" s="167"/>
      <c r="IU37" s="167"/>
    </row>
    <row r="38" spans="1:255" s="127" customFormat="1" ht="15" customHeight="1">
      <c r="A38" s="164" t="s">
        <v>1160</v>
      </c>
      <c r="B38" s="165" t="s">
        <v>1724</v>
      </c>
      <c r="C38" s="165"/>
      <c r="D38" s="166">
        <f>'EL EKK MB rekapitulacija'!E13</f>
        <v>0</v>
      </c>
      <c r="E38" s="167"/>
      <c r="F38" s="167"/>
      <c r="G38" s="167"/>
      <c r="H38" s="167"/>
      <c r="I38" s="167"/>
      <c r="J38" s="167"/>
      <c r="K38" s="167"/>
      <c r="L38" s="167"/>
      <c r="M38" s="167"/>
      <c r="N38" s="167"/>
      <c r="O38" s="167"/>
      <c r="P38" s="167"/>
      <c r="Q38" s="167"/>
      <c r="R38" s="167"/>
      <c r="S38" s="167"/>
      <c r="T38" s="167"/>
      <c r="U38" s="167"/>
      <c r="V38" s="167"/>
      <c r="W38" s="167"/>
      <c r="X38" s="167"/>
      <c r="Y38" s="167"/>
      <c r="Z38" s="167"/>
      <c r="AA38" s="167"/>
      <c r="AB38" s="167"/>
      <c r="AC38" s="167"/>
      <c r="AD38" s="167"/>
      <c r="AE38" s="167"/>
      <c r="AF38" s="167"/>
      <c r="AG38" s="167"/>
      <c r="AH38" s="167"/>
      <c r="AI38" s="167"/>
      <c r="AJ38" s="167"/>
      <c r="AK38" s="167"/>
      <c r="AL38" s="167"/>
      <c r="AM38" s="167"/>
      <c r="AN38" s="167"/>
      <c r="AO38" s="167"/>
      <c r="AP38" s="167"/>
      <c r="AQ38" s="167"/>
      <c r="AR38" s="167"/>
      <c r="AS38" s="167"/>
      <c r="AT38" s="167"/>
      <c r="AU38" s="167"/>
      <c r="AV38" s="167"/>
      <c r="AW38" s="167"/>
      <c r="AX38" s="167"/>
      <c r="AY38" s="167"/>
      <c r="AZ38" s="167"/>
      <c r="BA38" s="167"/>
      <c r="BB38" s="167"/>
      <c r="BC38" s="167"/>
      <c r="BD38" s="167"/>
      <c r="BE38" s="167"/>
      <c r="BF38" s="167"/>
      <c r="BG38" s="167"/>
      <c r="BH38" s="167"/>
      <c r="BI38" s="167"/>
      <c r="BJ38" s="167"/>
      <c r="BK38" s="167"/>
      <c r="BL38" s="167"/>
      <c r="BM38" s="167"/>
      <c r="BN38" s="167"/>
      <c r="BO38" s="167"/>
      <c r="BP38" s="167"/>
      <c r="BQ38" s="167"/>
      <c r="BR38" s="167"/>
      <c r="BS38" s="167"/>
      <c r="BT38" s="167"/>
      <c r="BU38" s="167"/>
      <c r="BV38" s="167"/>
      <c r="BW38" s="167"/>
      <c r="BX38" s="167"/>
      <c r="BY38" s="167"/>
      <c r="BZ38" s="167"/>
      <c r="CA38" s="167"/>
      <c r="CB38" s="167"/>
      <c r="CC38" s="167"/>
      <c r="CD38" s="167"/>
      <c r="CE38" s="167"/>
      <c r="CF38" s="167"/>
      <c r="CG38" s="167"/>
      <c r="CH38" s="167"/>
      <c r="CI38" s="167"/>
      <c r="CJ38" s="167"/>
      <c r="CK38" s="167"/>
      <c r="CL38" s="167"/>
      <c r="CM38" s="167"/>
      <c r="CN38" s="167"/>
      <c r="CO38" s="167"/>
      <c r="CP38" s="167"/>
      <c r="CQ38" s="167"/>
      <c r="CR38" s="167"/>
      <c r="CS38" s="167"/>
      <c r="CT38" s="167"/>
      <c r="CU38" s="167"/>
      <c r="CV38" s="167"/>
      <c r="CW38" s="167"/>
      <c r="CX38" s="167"/>
      <c r="CY38" s="167"/>
      <c r="CZ38" s="167"/>
      <c r="DA38" s="167"/>
      <c r="DB38" s="167"/>
      <c r="DC38" s="167"/>
      <c r="DD38" s="167"/>
      <c r="DE38" s="167"/>
      <c r="DF38" s="167"/>
      <c r="DG38" s="167"/>
      <c r="DH38" s="167"/>
      <c r="DI38" s="167"/>
      <c r="DJ38" s="167"/>
      <c r="DK38" s="167"/>
      <c r="DL38" s="167"/>
      <c r="DM38" s="167"/>
      <c r="DN38" s="167"/>
      <c r="DO38" s="167"/>
      <c r="DP38" s="167"/>
      <c r="DQ38" s="167"/>
      <c r="DR38" s="167"/>
      <c r="DS38" s="167"/>
      <c r="DT38" s="167"/>
      <c r="DU38" s="167"/>
      <c r="DV38" s="167"/>
      <c r="DW38" s="167"/>
      <c r="DX38" s="167"/>
      <c r="DY38" s="167"/>
      <c r="DZ38" s="167"/>
      <c r="EA38" s="167"/>
      <c r="EB38" s="167"/>
      <c r="EC38" s="167"/>
      <c r="ED38" s="167"/>
      <c r="EE38" s="167"/>
      <c r="EF38" s="167"/>
      <c r="EG38" s="167"/>
      <c r="EH38" s="167"/>
      <c r="EI38" s="167"/>
      <c r="EJ38" s="167"/>
      <c r="EK38" s="167"/>
      <c r="EL38" s="167"/>
      <c r="EM38" s="167"/>
      <c r="EN38" s="167"/>
      <c r="EO38" s="167"/>
      <c r="EP38" s="167"/>
      <c r="EQ38" s="167"/>
      <c r="ER38" s="167"/>
      <c r="ES38" s="167"/>
      <c r="ET38" s="167"/>
      <c r="EU38" s="167"/>
      <c r="EV38" s="167"/>
      <c r="EW38" s="167"/>
      <c r="EX38" s="167"/>
      <c r="EY38" s="167"/>
      <c r="EZ38" s="167"/>
      <c r="FA38" s="167"/>
      <c r="FB38" s="167"/>
      <c r="FC38" s="167"/>
      <c r="FD38" s="167"/>
      <c r="FE38" s="167"/>
      <c r="FF38" s="167"/>
      <c r="FG38" s="167"/>
      <c r="FH38" s="167"/>
      <c r="FI38" s="167"/>
      <c r="FJ38" s="167"/>
      <c r="FK38" s="167"/>
      <c r="FL38" s="167"/>
      <c r="FM38" s="167"/>
      <c r="FN38" s="167"/>
      <c r="FO38" s="167"/>
      <c r="FP38" s="167"/>
      <c r="FQ38" s="167"/>
      <c r="FR38" s="167"/>
      <c r="FS38" s="167"/>
      <c r="FT38" s="167"/>
      <c r="FU38" s="167"/>
      <c r="FV38" s="167"/>
      <c r="FW38" s="167"/>
      <c r="FX38" s="167"/>
      <c r="FY38" s="167"/>
      <c r="FZ38" s="167"/>
      <c r="GA38" s="167"/>
      <c r="GB38" s="167"/>
      <c r="GC38" s="167"/>
      <c r="GD38" s="167"/>
      <c r="GE38" s="167"/>
      <c r="GF38" s="167"/>
      <c r="GG38" s="167"/>
      <c r="GH38" s="167"/>
      <c r="GI38" s="167"/>
      <c r="GJ38" s="167"/>
      <c r="GK38" s="167"/>
      <c r="GL38" s="167"/>
      <c r="GM38" s="167"/>
      <c r="GN38" s="167"/>
      <c r="GO38" s="167"/>
      <c r="GP38" s="167"/>
      <c r="GQ38" s="167"/>
      <c r="GR38" s="167"/>
      <c r="GS38" s="167"/>
      <c r="GT38" s="167"/>
      <c r="GU38" s="167"/>
      <c r="GV38" s="167"/>
      <c r="GW38" s="167"/>
      <c r="GX38" s="167"/>
      <c r="GY38" s="167"/>
      <c r="GZ38" s="167"/>
      <c r="HA38" s="167"/>
      <c r="HB38" s="167"/>
      <c r="HC38" s="167"/>
      <c r="HD38" s="167"/>
      <c r="HE38" s="167"/>
      <c r="HF38" s="167"/>
      <c r="HG38" s="167"/>
      <c r="HH38" s="167"/>
      <c r="HI38" s="167"/>
      <c r="HJ38" s="167"/>
      <c r="HK38" s="167"/>
      <c r="HL38" s="167"/>
      <c r="HM38" s="167"/>
      <c r="HN38" s="167"/>
      <c r="HO38" s="167"/>
      <c r="HP38" s="167"/>
      <c r="HQ38" s="167"/>
      <c r="HR38" s="167"/>
      <c r="HS38" s="167"/>
      <c r="HT38" s="167"/>
      <c r="HU38" s="167"/>
      <c r="HV38" s="167"/>
      <c r="HW38" s="167"/>
      <c r="HX38" s="167"/>
      <c r="HY38" s="167"/>
      <c r="HZ38" s="167"/>
      <c r="IA38" s="167"/>
      <c r="IB38" s="167"/>
      <c r="IC38" s="167"/>
      <c r="ID38" s="167"/>
      <c r="IE38" s="167"/>
      <c r="IF38" s="167"/>
      <c r="IG38" s="167"/>
      <c r="IH38" s="167"/>
      <c r="II38" s="167"/>
      <c r="IJ38" s="167"/>
      <c r="IK38" s="167"/>
      <c r="IL38" s="167"/>
      <c r="IM38" s="167"/>
      <c r="IN38" s="167"/>
      <c r="IO38" s="167"/>
      <c r="IP38" s="167"/>
      <c r="IQ38" s="167"/>
      <c r="IR38" s="167"/>
      <c r="IS38" s="167"/>
      <c r="IT38" s="167"/>
      <c r="IU38" s="167"/>
    </row>
    <row r="39" spans="1:255" s="127" customFormat="1" ht="15" customHeight="1">
      <c r="A39" s="164" t="s">
        <v>1162</v>
      </c>
      <c r="B39" s="774" t="s">
        <v>2228</v>
      </c>
      <c r="C39" s="774"/>
      <c r="D39" s="775">
        <f>'EL LJ EKK IN SN rekapitulacija'!E11</f>
        <v>0</v>
      </c>
      <c r="E39" s="167"/>
      <c r="F39" s="167"/>
      <c r="G39" s="167"/>
      <c r="H39" s="167"/>
      <c r="I39" s="167"/>
      <c r="J39" s="167"/>
      <c r="K39" s="167"/>
      <c r="L39" s="167"/>
      <c r="M39" s="167"/>
      <c r="N39" s="167"/>
      <c r="O39" s="167"/>
      <c r="P39" s="167"/>
      <c r="Q39" s="167"/>
      <c r="R39" s="167"/>
      <c r="S39" s="167"/>
      <c r="T39" s="167"/>
      <c r="U39" s="167"/>
      <c r="V39" s="167"/>
      <c r="W39" s="167"/>
      <c r="X39" s="167"/>
      <c r="Y39" s="167"/>
      <c r="Z39" s="167"/>
      <c r="AA39" s="167"/>
      <c r="AB39" s="167"/>
      <c r="AC39" s="167"/>
      <c r="AD39" s="167"/>
      <c r="AE39" s="167"/>
      <c r="AF39" s="167"/>
      <c r="AG39" s="167"/>
      <c r="AH39" s="167"/>
      <c r="AI39" s="167"/>
      <c r="AJ39" s="167"/>
      <c r="AK39" s="167"/>
      <c r="AL39" s="167"/>
      <c r="AM39" s="167"/>
      <c r="AN39" s="167"/>
      <c r="AO39" s="167"/>
      <c r="AP39" s="167"/>
      <c r="AQ39" s="167"/>
      <c r="AR39" s="167"/>
      <c r="AS39" s="167"/>
      <c r="AT39" s="167"/>
      <c r="AU39" s="167"/>
      <c r="AV39" s="167"/>
      <c r="AW39" s="167"/>
      <c r="AX39" s="167"/>
      <c r="AY39" s="167"/>
      <c r="AZ39" s="167"/>
      <c r="BA39" s="167"/>
      <c r="BB39" s="167"/>
      <c r="BC39" s="167"/>
      <c r="BD39" s="167"/>
      <c r="BE39" s="167"/>
      <c r="BF39" s="167"/>
      <c r="BG39" s="167"/>
      <c r="BH39" s="167"/>
      <c r="BI39" s="167"/>
      <c r="BJ39" s="167"/>
      <c r="BK39" s="167"/>
      <c r="BL39" s="167"/>
      <c r="BM39" s="167"/>
      <c r="BN39" s="167"/>
      <c r="BO39" s="167"/>
      <c r="BP39" s="167"/>
      <c r="BQ39" s="167"/>
      <c r="BR39" s="167"/>
      <c r="BS39" s="167"/>
      <c r="BT39" s="167"/>
      <c r="BU39" s="167"/>
      <c r="BV39" s="167"/>
      <c r="BW39" s="167"/>
      <c r="BX39" s="167"/>
      <c r="BY39" s="167"/>
      <c r="BZ39" s="167"/>
      <c r="CA39" s="167"/>
      <c r="CB39" s="167"/>
      <c r="CC39" s="167"/>
      <c r="CD39" s="167"/>
      <c r="CE39" s="167"/>
      <c r="CF39" s="167"/>
      <c r="CG39" s="167"/>
      <c r="CH39" s="167"/>
      <c r="CI39" s="167"/>
      <c r="CJ39" s="167"/>
      <c r="CK39" s="167"/>
      <c r="CL39" s="167"/>
      <c r="CM39" s="167"/>
      <c r="CN39" s="167"/>
      <c r="CO39" s="167"/>
      <c r="CP39" s="167"/>
      <c r="CQ39" s="167"/>
      <c r="CR39" s="167"/>
      <c r="CS39" s="167"/>
      <c r="CT39" s="167"/>
      <c r="CU39" s="167"/>
      <c r="CV39" s="167"/>
      <c r="CW39" s="167"/>
      <c r="CX39" s="167"/>
      <c r="CY39" s="167"/>
      <c r="CZ39" s="167"/>
      <c r="DA39" s="167"/>
      <c r="DB39" s="167"/>
      <c r="DC39" s="167"/>
      <c r="DD39" s="167"/>
      <c r="DE39" s="167"/>
      <c r="DF39" s="167"/>
      <c r="DG39" s="167"/>
      <c r="DH39" s="167"/>
      <c r="DI39" s="167"/>
      <c r="DJ39" s="167"/>
      <c r="DK39" s="167"/>
      <c r="DL39" s="167"/>
      <c r="DM39" s="167"/>
      <c r="DN39" s="167"/>
      <c r="DO39" s="167"/>
      <c r="DP39" s="167"/>
      <c r="DQ39" s="167"/>
      <c r="DR39" s="167"/>
      <c r="DS39" s="167"/>
      <c r="DT39" s="167"/>
      <c r="DU39" s="167"/>
      <c r="DV39" s="167"/>
      <c r="DW39" s="167"/>
      <c r="DX39" s="167"/>
      <c r="DY39" s="167"/>
      <c r="DZ39" s="167"/>
      <c r="EA39" s="167"/>
      <c r="EB39" s="167"/>
      <c r="EC39" s="167"/>
      <c r="ED39" s="167"/>
      <c r="EE39" s="167"/>
      <c r="EF39" s="167"/>
      <c r="EG39" s="167"/>
      <c r="EH39" s="167"/>
      <c r="EI39" s="167"/>
      <c r="EJ39" s="167"/>
      <c r="EK39" s="167"/>
      <c r="EL39" s="167"/>
      <c r="EM39" s="167"/>
      <c r="EN39" s="167"/>
      <c r="EO39" s="167"/>
      <c r="EP39" s="167"/>
      <c r="EQ39" s="167"/>
      <c r="ER39" s="167"/>
      <c r="ES39" s="167"/>
      <c r="ET39" s="167"/>
      <c r="EU39" s="167"/>
      <c r="EV39" s="167"/>
      <c r="EW39" s="167"/>
      <c r="EX39" s="167"/>
      <c r="EY39" s="167"/>
      <c r="EZ39" s="167"/>
      <c r="FA39" s="167"/>
      <c r="FB39" s="167"/>
      <c r="FC39" s="167"/>
      <c r="FD39" s="167"/>
      <c r="FE39" s="167"/>
      <c r="FF39" s="167"/>
      <c r="FG39" s="167"/>
      <c r="FH39" s="167"/>
      <c r="FI39" s="167"/>
      <c r="FJ39" s="167"/>
      <c r="FK39" s="167"/>
      <c r="FL39" s="167"/>
      <c r="FM39" s="167"/>
      <c r="FN39" s="167"/>
      <c r="FO39" s="167"/>
      <c r="FP39" s="167"/>
      <c r="FQ39" s="167"/>
      <c r="FR39" s="167"/>
      <c r="FS39" s="167"/>
      <c r="FT39" s="167"/>
      <c r="FU39" s="167"/>
      <c r="FV39" s="167"/>
      <c r="FW39" s="167"/>
      <c r="FX39" s="167"/>
      <c r="FY39" s="167"/>
      <c r="FZ39" s="167"/>
      <c r="GA39" s="167"/>
      <c r="GB39" s="167"/>
      <c r="GC39" s="167"/>
      <c r="GD39" s="167"/>
      <c r="GE39" s="167"/>
      <c r="GF39" s="167"/>
      <c r="GG39" s="167"/>
      <c r="GH39" s="167"/>
      <c r="GI39" s="167"/>
      <c r="GJ39" s="167"/>
      <c r="GK39" s="167"/>
      <c r="GL39" s="167"/>
      <c r="GM39" s="167"/>
      <c r="GN39" s="167"/>
      <c r="GO39" s="167"/>
      <c r="GP39" s="167"/>
      <c r="GQ39" s="167"/>
      <c r="GR39" s="167"/>
      <c r="GS39" s="167"/>
      <c r="GT39" s="167"/>
      <c r="GU39" s="167"/>
      <c r="GV39" s="167"/>
      <c r="GW39" s="167"/>
      <c r="GX39" s="167"/>
      <c r="GY39" s="167"/>
      <c r="GZ39" s="167"/>
      <c r="HA39" s="167"/>
      <c r="HB39" s="167"/>
      <c r="HC39" s="167"/>
      <c r="HD39" s="167"/>
      <c r="HE39" s="167"/>
      <c r="HF39" s="167"/>
      <c r="HG39" s="167"/>
      <c r="HH39" s="167"/>
      <c r="HI39" s="167"/>
      <c r="HJ39" s="167"/>
      <c r="HK39" s="167"/>
      <c r="HL39" s="167"/>
      <c r="HM39" s="167"/>
      <c r="HN39" s="167"/>
      <c r="HO39" s="167"/>
      <c r="HP39" s="167"/>
      <c r="HQ39" s="167"/>
      <c r="HR39" s="167"/>
      <c r="HS39" s="167"/>
      <c r="HT39" s="167"/>
      <c r="HU39" s="167"/>
      <c r="HV39" s="167"/>
      <c r="HW39" s="167"/>
      <c r="HX39" s="167"/>
      <c r="HY39" s="167"/>
      <c r="HZ39" s="167"/>
      <c r="IA39" s="167"/>
      <c r="IB39" s="167"/>
      <c r="IC39" s="167"/>
      <c r="ID39" s="167"/>
      <c r="IE39" s="167"/>
      <c r="IF39" s="167"/>
      <c r="IG39" s="167"/>
      <c r="IH39" s="167"/>
      <c r="II39" s="167"/>
      <c r="IJ39" s="167"/>
      <c r="IK39" s="167"/>
      <c r="IL39" s="167"/>
      <c r="IM39" s="167"/>
      <c r="IN39" s="167"/>
      <c r="IO39" s="167"/>
      <c r="IP39" s="167"/>
      <c r="IQ39" s="167"/>
      <c r="IR39" s="167"/>
      <c r="IS39" s="167"/>
      <c r="IT39" s="167"/>
      <c r="IU39" s="167"/>
    </row>
    <row r="40" spans="1:255" s="127" customFormat="1" ht="15" customHeight="1">
      <c r="A40" s="164" t="s">
        <v>1164</v>
      </c>
      <c r="B40" s="776" t="s">
        <v>1726</v>
      </c>
      <c r="C40" s="774"/>
      <c r="D40" s="775">
        <f>'ALEJA, PROMET rekap '!H30</f>
        <v>0</v>
      </c>
      <c r="E40" s="167"/>
      <c r="F40" s="167"/>
      <c r="G40" s="167"/>
      <c r="H40" s="167"/>
      <c r="I40" s="167"/>
      <c r="J40" s="167"/>
      <c r="K40" s="167"/>
      <c r="L40" s="167"/>
      <c r="M40" s="167"/>
      <c r="N40" s="167"/>
      <c r="O40" s="167"/>
      <c r="P40" s="167"/>
      <c r="Q40" s="167"/>
      <c r="R40" s="167"/>
      <c r="S40" s="167"/>
      <c r="T40" s="167"/>
      <c r="U40" s="167"/>
      <c r="V40" s="167"/>
      <c r="W40" s="167"/>
      <c r="X40" s="167"/>
      <c r="Y40" s="167"/>
      <c r="Z40" s="167"/>
      <c r="AA40" s="167"/>
      <c r="AB40" s="167"/>
      <c r="AC40" s="167"/>
      <c r="AD40" s="167"/>
      <c r="AE40" s="167"/>
      <c r="AF40" s="167"/>
      <c r="AG40" s="167"/>
      <c r="AH40" s="167"/>
      <c r="AI40" s="167"/>
      <c r="AJ40" s="167"/>
      <c r="AK40" s="167"/>
      <c r="AL40" s="167"/>
      <c r="AM40" s="167"/>
      <c r="AN40" s="167"/>
      <c r="AO40" s="167"/>
      <c r="AP40" s="167"/>
      <c r="AQ40" s="167"/>
      <c r="AR40" s="167"/>
      <c r="AS40" s="167"/>
      <c r="AT40" s="167"/>
      <c r="AU40" s="167"/>
      <c r="AV40" s="167"/>
      <c r="AW40" s="167"/>
      <c r="AX40" s="167"/>
      <c r="AY40" s="167"/>
      <c r="AZ40" s="167"/>
      <c r="BA40" s="167"/>
      <c r="BB40" s="167"/>
      <c r="BC40" s="167"/>
      <c r="BD40" s="167"/>
      <c r="BE40" s="167"/>
      <c r="BF40" s="167"/>
      <c r="BG40" s="167"/>
      <c r="BH40" s="167"/>
      <c r="BI40" s="167"/>
      <c r="BJ40" s="167"/>
      <c r="BK40" s="167"/>
      <c r="BL40" s="167"/>
      <c r="BM40" s="167"/>
      <c r="BN40" s="167"/>
      <c r="BO40" s="167"/>
      <c r="BP40" s="167"/>
      <c r="BQ40" s="167"/>
      <c r="BR40" s="167"/>
      <c r="BS40" s="167"/>
      <c r="BT40" s="167"/>
      <c r="BU40" s="167"/>
      <c r="BV40" s="167"/>
      <c r="BW40" s="167"/>
      <c r="BX40" s="167"/>
      <c r="BY40" s="167"/>
      <c r="BZ40" s="167"/>
      <c r="CA40" s="167"/>
      <c r="CB40" s="167"/>
      <c r="CC40" s="167"/>
      <c r="CD40" s="167"/>
      <c r="CE40" s="167"/>
      <c r="CF40" s="167"/>
      <c r="CG40" s="167"/>
      <c r="CH40" s="167"/>
      <c r="CI40" s="167"/>
      <c r="CJ40" s="167"/>
      <c r="CK40" s="167"/>
      <c r="CL40" s="167"/>
      <c r="CM40" s="167"/>
      <c r="CN40" s="167"/>
      <c r="CO40" s="167"/>
      <c r="CP40" s="167"/>
      <c r="CQ40" s="167"/>
      <c r="CR40" s="167"/>
      <c r="CS40" s="167"/>
      <c r="CT40" s="167"/>
      <c r="CU40" s="167"/>
      <c r="CV40" s="167"/>
      <c r="CW40" s="167"/>
      <c r="CX40" s="167"/>
      <c r="CY40" s="167"/>
      <c r="CZ40" s="167"/>
      <c r="DA40" s="167"/>
      <c r="DB40" s="167"/>
      <c r="DC40" s="167"/>
      <c r="DD40" s="167"/>
      <c r="DE40" s="167"/>
      <c r="DF40" s="167"/>
      <c r="DG40" s="167"/>
      <c r="DH40" s="167"/>
      <c r="DI40" s="167"/>
      <c r="DJ40" s="167"/>
      <c r="DK40" s="167"/>
      <c r="DL40" s="167"/>
      <c r="DM40" s="167"/>
      <c r="DN40" s="167"/>
      <c r="DO40" s="167"/>
      <c r="DP40" s="167"/>
      <c r="DQ40" s="167"/>
      <c r="DR40" s="167"/>
      <c r="DS40" s="167"/>
      <c r="DT40" s="167"/>
      <c r="DU40" s="167"/>
      <c r="DV40" s="167"/>
      <c r="DW40" s="167"/>
      <c r="DX40" s="167"/>
      <c r="DY40" s="167"/>
      <c r="DZ40" s="167"/>
      <c r="EA40" s="167"/>
      <c r="EB40" s="167"/>
      <c r="EC40" s="167"/>
      <c r="ED40" s="167"/>
      <c r="EE40" s="167"/>
      <c r="EF40" s="167"/>
      <c r="EG40" s="167"/>
      <c r="EH40" s="167"/>
      <c r="EI40" s="167"/>
      <c r="EJ40" s="167"/>
      <c r="EK40" s="167"/>
      <c r="EL40" s="167"/>
      <c r="EM40" s="167"/>
      <c r="EN40" s="167"/>
      <c r="EO40" s="167"/>
      <c r="EP40" s="167"/>
      <c r="EQ40" s="167"/>
      <c r="ER40" s="167"/>
      <c r="ES40" s="167"/>
      <c r="ET40" s="167"/>
      <c r="EU40" s="167"/>
      <c r="EV40" s="167"/>
      <c r="EW40" s="167"/>
      <c r="EX40" s="167"/>
      <c r="EY40" s="167"/>
      <c r="EZ40" s="167"/>
      <c r="FA40" s="167"/>
      <c r="FB40" s="167"/>
      <c r="FC40" s="167"/>
      <c r="FD40" s="167"/>
      <c r="FE40" s="167"/>
      <c r="FF40" s="167"/>
      <c r="FG40" s="167"/>
      <c r="FH40" s="167"/>
      <c r="FI40" s="167"/>
      <c r="FJ40" s="167"/>
      <c r="FK40" s="167"/>
      <c r="FL40" s="167"/>
      <c r="FM40" s="167"/>
      <c r="FN40" s="167"/>
      <c r="FO40" s="167"/>
      <c r="FP40" s="167"/>
      <c r="FQ40" s="167"/>
      <c r="FR40" s="167"/>
      <c r="FS40" s="167"/>
      <c r="FT40" s="167"/>
      <c r="FU40" s="167"/>
      <c r="FV40" s="167"/>
      <c r="FW40" s="167"/>
      <c r="FX40" s="167"/>
      <c r="FY40" s="167"/>
      <c r="FZ40" s="167"/>
      <c r="GA40" s="167"/>
      <c r="GB40" s="167"/>
      <c r="GC40" s="167"/>
      <c r="GD40" s="167"/>
      <c r="GE40" s="167"/>
      <c r="GF40" s="167"/>
      <c r="GG40" s="167"/>
      <c r="GH40" s="167"/>
      <c r="GI40" s="167"/>
      <c r="GJ40" s="167"/>
      <c r="GK40" s="167"/>
      <c r="GL40" s="167"/>
      <c r="GM40" s="167"/>
      <c r="GN40" s="167"/>
      <c r="GO40" s="167"/>
      <c r="GP40" s="167"/>
      <c r="GQ40" s="167"/>
      <c r="GR40" s="167"/>
      <c r="GS40" s="167"/>
      <c r="GT40" s="167"/>
      <c r="GU40" s="167"/>
      <c r="GV40" s="167"/>
      <c r="GW40" s="167"/>
      <c r="GX40" s="167"/>
      <c r="GY40" s="167"/>
      <c r="GZ40" s="167"/>
      <c r="HA40" s="167"/>
      <c r="HB40" s="167"/>
      <c r="HC40" s="167"/>
      <c r="HD40" s="167"/>
      <c r="HE40" s="167"/>
      <c r="HF40" s="167"/>
      <c r="HG40" s="167"/>
      <c r="HH40" s="167"/>
      <c r="HI40" s="167"/>
      <c r="HJ40" s="167"/>
      <c r="HK40" s="167"/>
      <c r="HL40" s="167"/>
      <c r="HM40" s="167"/>
      <c r="HN40" s="167"/>
      <c r="HO40" s="167"/>
      <c r="HP40" s="167"/>
      <c r="HQ40" s="167"/>
      <c r="HR40" s="167"/>
      <c r="HS40" s="167"/>
      <c r="HT40" s="167"/>
      <c r="HU40" s="167"/>
      <c r="HV40" s="167"/>
      <c r="HW40" s="167"/>
      <c r="HX40" s="167"/>
      <c r="HY40" s="167"/>
      <c r="HZ40" s="167"/>
      <c r="IA40" s="167"/>
      <c r="IB40" s="167"/>
      <c r="IC40" s="167"/>
      <c r="ID40" s="167"/>
      <c r="IE40" s="167"/>
      <c r="IF40" s="167"/>
      <c r="IG40" s="167"/>
      <c r="IH40" s="167"/>
      <c r="II40" s="167"/>
      <c r="IJ40" s="167"/>
      <c r="IK40" s="167"/>
      <c r="IL40" s="167"/>
      <c r="IM40" s="167"/>
      <c r="IN40" s="167"/>
      <c r="IO40" s="167"/>
      <c r="IP40" s="167"/>
      <c r="IQ40" s="167"/>
      <c r="IR40" s="167"/>
      <c r="IS40" s="167"/>
      <c r="IT40" s="167"/>
      <c r="IU40" s="167"/>
    </row>
    <row r="41" spans="1:255" s="127" customFormat="1" ht="15" customHeight="1">
      <c r="A41" s="164" t="s">
        <v>1214</v>
      </c>
      <c r="B41" s="774" t="s">
        <v>1725</v>
      </c>
      <c r="C41" s="774"/>
      <c r="D41" s="775">
        <f>'EL Javna razsvet rekapitulacija'!E15</f>
        <v>0</v>
      </c>
      <c r="E41" s="167"/>
      <c r="F41" s="167"/>
      <c r="G41" s="167"/>
      <c r="H41" s="167"/>
      <c r="I41" s="167"/>
      <c r="J41" s="167"/>
      <c r="K41" s="167"/>
      <c r="L41" s="167"/>
      <c r="M41" s="167"/>
      <c r="N41" s="167"/>
      <c r="O41" s="167"/>
      <c r="P41" s="167"/>
      <c r="Q41" s="167"/>
      <c r="R41" s="167"/>
      <c r="S41" s="167"/>
      <c r="T41" s="167"/>
      <c r="U41" s="167"/>
      <c r="V41" s="167"/>
      <c r="W41" s="167"/>
      <c r="X41" s="167"/>
      <c r="Y41" s="167"/>
      <c r="Z41" s="167"/>
      <c r="AA41" s="167"/>
      <c r="AB41" s="167"/>
      <c r="AC41" s="167"/>
      <c r="AD41" s="167"/>
      <c r="AE41" s="167"/>
      <c r="AF41" s="167"/>
      <c r="AG41" s="167"/>
      <c r="AH41" s="167"/>
      <c r="AI41" s="167"/>
      <c r="AJ41" s="167"/>
      <c r="AK41" s="167"/>
      <c r="AL41" s="167"/>
      <c r="AM41" s="167"/>
      <c r="AN41" s="167"/>
      <c r="AO41" s="167"/>
      <c r="AP41" s="167"/>
      <c r="AQ41" s="167"/>
      <c r="AR41" s="167"/>
      <c r="AS41" s="167"/>
      <c r="AT41" s="167"/>
      <c r="AU41" s="167"/>
      <c r="AV41" s="167"/>
      <c r="AW41" s="167"/>
      <c r="AX41" s="167"/>
      <c r="AY41" s="167"/>
      <c r="AZ41" s="167"/>
      <c r="BA41" s="167"/>
      <c r="BB41" s="167"/>
      <c r="BC41" s="167"/>
      <c r="BD41" s="167"/>
      <c r="BE41" s="167"/>
      <c r="BF41" s="167"/>
      <c r="BG41" s="167"/>
      <c r="BH41" s="167"/>
      <c r="BI41" s="167"/>
      <c r="BJ41" s="167"/>
      <c r="BK41" s="167"/>
      <c r="BL41" s="167"/>
      <c r="BM41" s="167"/>
      <c r="BN41" s="167"/>
      <c r="BO41" s="167"/>
      <c r="BP41" s="167"/>
      <c r="BQ41" s="167"/>
      <c r="BR41" s="167"/>
      <c r="BS41" s="167"/>
      <c r="BT41" s="167"/>
      <c r="BU41" s="167"/>
      <c r="BV41" s="167"/>
      <c r="BW41" s="167"/>
      <c r="BX41" s="167"/>
      <c r="BY41" s="167"/>
      <c r="BZ41" s="167"/>
      <c r="CA41" s="167"/>
      <c r="CB41" s="167"/>
      <c r="CC41" s="167"/>
      <c r="CD41" s="167"/>
      <c r="CE41" s="167"/>
      <c r="CF41" s="167"/>
      <c r="CG41" s="167"/>
      <c r="CH41" s="167"/>
      <c r="CI41" s="167"/>
      <c r="CJ41" s="167"/>
      <c r="CK41" s="167"/>
      <c r="CL41" s="167"/>
      <c r="CM41" s="167"/>
      <c r="CN41" s="167"/>
      <c r="CO41" s="167"/>
      <c r="CP41" s="167"/>
      <c r="CQ41" s="167"/>
      <c r="CR41" s="167"/>
      <c r="CS41" s="167"/>
      <c r="CT41" s="167"/>
      <c r="CU41" s="167"/>
      <c r="CV41" s="167"/>
      <c r="CW41" s="167"/>
      <c r="CX41" s="167"/>
      <c r="CY41" s="167"/>
      <c r="CZ41" s="167"/>
      <c r="DA41" s="167"/>
      <c r="DB41" s="167"/>
      <c r="DC41" s="167"/>
      <c r="DD41" s="167"/>
      <c r="DE41" s="167"/>
      <c r="DF41" s="167"/>
      <c r="DG41" s="167"/>
      <c r="DH41" s="167"/>
      <c r="DI41" s="167"/>
      <c r="DJ41" s="167"/>
      <c r="DK41" s="167"/>
      <c r="DL41" s="167"/>
      <c r="DM41" s="167"/>
      <c r="DN41" s="167"/>
      <c r="DO41" s="167"/>
      <c r="DP41" s="167"/>
      <c r="DQ41" s="167"/>
      <c r="DR41" s="167"/>
      <c r="DS41" s="167"/>
      <c r="DT41" s="167"/>
      <c r="DU41" s="167"/>
      <c r="DV41" s="167"/>
      <c r="DW41" s="167"/>
      <c r="DX41" s="167"/>
      <c r="DY41" s="167"/>
      <c r="DZ41" s="167"/>
      <c r="EA41" s="167"/>
      <c r="EB41" s="167"/>
      <c r="EC41" s="167"/>
      <c r="ED41" s="167"/>
      <c r="EE41" s="167"/>
      <c r="EF41" s="167"/>
      <c r="EG41" s="167"/>
      <c r="EH41" s="167"/>
      <c r="EI41" s="167"/>
      <c r="EJ41" s="167"/>
      <c r="EK41" s="167"/>
      <c r="EL41" s="167"/>
      <c r="EM41" s="167"/>
      <c r="EN41" s="167"/>
      <c r="EO41" s="167"/>
      <c r="EP41" s="167"/>
      <c r="EQ41" s="167"/>
      <c r="ER41" s="167"/>
      <c r="ES41" s="167"/>
      <c r="ET41" s="167"/>
      <c r="EU41" s="167"/>
      <c r="EV41" s="167"/>
      <c r="EW41" s="167"/>
      <c r="EX41" s="167"/>
      <c r="EY41" s="167"/>
      <c r="EZ41" s="167"/>
      <c r="FA41" s="167"/>
      <c r="FB41" s="167"/>
      <c r="FC41" s="167"/>
      <c r="FD41" s="167"/>
      <c r="FE41" s="167"/>
      <c r="FF41" s="167"/>
      <c r="FG41" s="167"/>
      <c r="FH41" s="167"/>
      <c r="FI41" s="167"/>
      <c r="FJ41" s="167"/>
      <c r="FK41" s="167"/>
      <c r="FL41" s="167"/>
      <c r="FM41" s="167"/>
      <c r="FN41" s="167"/>
      <c r="FO41" s="167"/>
      <c r="FP41" s="167"/>
      <c r="FQ41" s="167"/>
      <c r="FR41" s="167"/>
      <c r="FS41" s="167"/>
      <c r="FT41" s="167"/>
      <c r="FU41" s="167"/>
      <c r="FV41" s="167"/>
      <c r="FW41" s="167"/>
      <c r="FX41" s="167"/>
      <c r="FY41" s="167"/>
      <c r="FZ41" s="167"/>
      <c r="GA41" s="167"/>
      <c r="GB41" s="167"/>
      <c r="GC41" s="167"/>
      <c r="GD41" s="167"/>
      <c r="GE41" s="167"/>
      <c r="GF41" s="167"/>
      <c r="GG41" s="167"/>
      <c r="GH41" s="167"/>
      <c r="GI41" s="167"/>
      <c r="GJ41" s="167"/>
      <c r="GK41" s="167"/>
      <c r="GL41" s="167"/>
      <c r="GM41" s="167"/>
      <c r="GN41" s="167"/>
      <c r="GO41" s="167"/>
      <c r="GP41" s="167"/>
      <c r="GQ41" s="167"/>
      <c r="GR41" s="167"/>
      <c r="GS41" s="167"/>
      <c r="GT41" s="167"/>
      <c r="GU41" s="167"/>
      <c r="GV41" s="167"/>
      <c r="GW41" s="167"/>
      <c r="GX41" s="167"/>
      <c r="GY41" s="167"/>
      <c r="GZ41" s="167"/>
      <c r="HA41" s="167"/>
      <c r="HB41" s="167"/>
      <c r="HC41" s="167"/>
      <c r="HD41" s="167"/>
      <c r="HE41" s="167"/>
      <c r="HF41" s="167"/>
      <c r="HG41" s="167"/>
      <c r="HH41" s="167"/>
      <c r="HI41" s="167"/>
      <c r="HJ41" s="167"/>
      <c r="HK41" s="167"/>
      <c r="HL41" s="167"/>
      <c r="HM41" s="167"/>
      <c r="HN41" s="167"/>
      <c r="HO41" s="167"/>
      <c r="HP41" s="167"/>
      <c r="HQ41" s="167"/>
      <c r="HR41" s="167"/>
      <c r="HS41" s="167"/>
      <c r="HT41" s="167"/>
      <c r="HU41" s="167"/>
      <c r="HV41" s="167"/>
      <c r="HW41" s="167"/>
      <c r="HX41" s="167"/>
      <c r="HY41" s="167"/>
      <c r="HZ41" s="167"/>
      <c r="IA41" s="167"/>
      <c r="IB41" s="167"/>
      <c r="IC41" s="167"/>
      <c r="ID41" s="167"/>
      <c r="IE41" s="167"/>
      <c r="IF41" s="167"/>
      <c r="IG41" s="167"/>
      <c r="IH41" s="167"/>
      <c r="II41" s="167"/>
      <c r="IJ41" s="167"/>
      <c r="IK41" s="167"/>
      <c r="IL41" s="167"/>
      <c r="IM41" s="167"/>
      <c r="IN41" s="167"/>
      <c r="IO41" s="167"/>
      <c r="IP41" s="167"/>
      <c r="IQ41" s="167"/>
      <c r="IR41" s="167"/>
      <c r="IS41" s="167"/>
      <c r="IT41" s="167"/>
      <c r="IU41" s="167"/>
    </row>
    <row r="42" spans="1:255" s="127" customFormat="1" ht="15" customHeight="1">
      <c r="A42" s="164" t="s">
        <v>1166</v>
      </c>
      <c r="B42" s="774" t="s">
        <v>1723</v>
      </c>
      <c r="C42" s="774"/>
      <c r="D42" s="775">
        <f>'EL TK rekapitulacija'!E27</f>
        <v>0</v>
      </c>
      <c r="E42" s="167"/>
      <c r="F42" s="167"/>
      <c r="G42" s="167"/>
      <c r="H42" s="167"/>
      <c r="I42" s="167"/>
      <c r="J42" s="167"/>
      <c r="K42" s="167"/>
      <c r="L42" s="167"/>
      <c r="M42" s="167"/>
      <c r="N42" s="167"/>
      <c r="O42" s="167"/>
      <c r="P42" s="167"/>
      <c r="Q42" s="167"/>
      <c r="R42" s="167"/>
      <c r="S42" s="167"/>
      <c r="T42" s="167"/>
      <c r="U42" s="167"/>
      <c r="V42" s="167"/>
      <c r="W42" s="167"/>
      <c r="X42" s="167"/>
      <c r="Y42" s="167"/>
      <c r="Z42" s="167"/>
      <c r="AA42" s="167"/>
      <c r="AB42" s="167"/>
      <c r="AC42" s="167"/>
      <c r="AD42" s="167"/>
      <c r="AE42" s="167"/>
      <c r="AF42" s="167"/>
      <c r="AG42" s="167"/>
      <c r="AH42" s="167"/>
      <c r="AI42" s="167"/>
      <c r="AJ42" s="167"/>
      <c r="AK42" s="167"/>
      <c r="AL42" s="167"/>
      <c r="AM42" s="167"/>
      <c r="AN42" s="167"/>
      <c r="AO42" s="167"/>
      <c r="AP42" s="167"/>
      <c r="AQ42" s="167"/>
      <c r="AR42" s="167"/>
      <c r="AS42" s="167"/>
      <c r="AT42" s="167"/>
      <c r="AU42" s="167"/>
      <c r="AV42" s="167"/>
      <c r="AW42" s="167"/>
      <c r="AX42" s="167"/>
      <c r="AY42" s="167"/>
      <c r="AZ42" s="167"/>
      <c r="BA42" s="167"/>
      <c r="BB42" s="167"/>
      <c r="BC42" s="167"/>
      <c r="BD42" s="167"/>
      <c r="BE42" s="167"/>
      <c r="BF42" s="167"/>
      <c r="BG42" s="167"/>
      <c r="BH42" s="167"/>
      <c r="BI42" s="167"/>
      <c r="BJ42" s="167"/>
      <c r="BK42" s="167"/>
      <c r="BL42" s="167"/>
      <c r="BM42" s="167"/>
      <c r="BN42" s="167"/>
      <c r="BO42" s="167"/>
      <c r="BP42" s="167"/>
      <c r="BQ42" s="167"/>
      <c r="BR42" s="167"/>
      <c r="BS42" s="167"/>
      <c r="BT42" s="167"/>
      <c r="BU42" s="167"/>
      <c r="BV42" s="167"/>
      <c r="BW42" s="167"/>
      <c r="BX42" s="167"/>
      <c r="BY42" s="167"/>
      <c r="BZ42" s="167"/>
      <c r="CA42" s="167"/>
      <c r="CB42" s="167"/>
      <c r="CC42" s="167"/>
      <c r="CD42" s="167"/>
      <c r="CE42" s="167"/>
      <c r="CF42" s="167"/>
      <c r="CG42" s="167"/>
      <c r="CH42" s="167"/>
      <c r="CI42" s="167"/>
      <c r="CJ42" s="167"/>
      <c r="CK42" s="167"/>
      <c r="CL42" s="167"/>
      <c r="CM42" s="167"/>
      <c r="CN42" s="167"/>
      <c r="CO42" s="167"/>
      <c r="CP42" s="167"/>
      <c r="CQ42" s="167"/>
      <c r="CR42" s="167"/>
      <c r="CS42" s="167"/>
      <c r="CT42" s="167"/>
      <c r="CU42" s="167"/>
      <c r="CV42" s="167"/>
      <c r="CW42" s="167"/>
      <c r="CX42" s="167"/>
      <c r="CY42" s="167"/>
      <c r="CZ42" s="167"/>
      <c r="DA42" s="167"/>
      <c r="DB42" s="167"/>
      <c r="DC42" s="167"/>
      <c r="DD42" s="167"/>
      <c r="DE42" s="167"/>
      <c r="DF42" s="167"/>
      <c r="DG42" s="167"/>
      <c r="DH42" s="167"/>
      <c r="DI42" s="167"/>
      <c r="DJ42" s="167"/>
      <c r="DK42" s="167"/>
      <c r="DL42" s="167"/>
      <c r="DM42" s="167"/>
      <c r="DN42" s="167"/>
      <c r="DO42" s="167"/>
      <c r="DP42" s="167"/>
      <c r="DQ42" s="167"/>
      <c r="DR42" s="167"/>
      <c r="DS42" s="167"/>
      <c r="DT42" s="167"/>
      <c r="DU42" s="167"/>
      <c r="DV42" s="167"/>
      <c r="DW42" s="167"/>
      <c r="DX42" s="167"/>
      <c r="DY42" s="167"/>
      <c r="DZ42" s="167"/>
      <c r="EA42" s="167"/>
      <c r="EB42" s="167"/>
      <c r="EC42" s="167"/>
      <c r="ED42" s="167"/>
      <c r="EE42" s="167"/>
      <c r="EF42" s="167"/>
      <c r="EG42" s="167"/>
      <c r="EH42" s="167"/>
      <c r="EI42" s="167"/>
      <c r="EJ42" s="167"/>
      <c r="EK42" s="167"/>
      <c r="EL42" s="167"/>
      <c r="EM42" s="167"/>
      <c r="EN42" s="167"/>
      <c r="EO42" s="167"/>
      <c r="EP42" s="167"/>
      <c r="EQ42" s="167"/>
      <c r="ER42" s="167"/>
      <c r="ES42" s="167"/>
      <c r="ET42" s="167"/>
      <c r="EU42" s="167"/>
      <c r="EV42" s="167"/>
      <c r="EW42" s="167"/>
      <c r="EX42" s="167"/>
      <c r="EY42" s="167"/>
      <c r="EZ42" s="167"/>
      <c r="FA42" s="167"/>
      <c r="FB42" s="167"/>
      <c r="FC42" s="167"/>
      <c r="FD42" s="167"/>
      <c r="FE42" s="167"/>
      <c r="FF42" s="167"/>
      <c r="FG42" s="167"/>
      <c r="FH42" s="167"/>
      <c r="FI42" s="167"/>
      <c r="FJ42" s="167"/>
      <c r="FK42" s="167"/>
      <c r="FL42" s="167"/>
      <c r="FM42" s="167"/>
      <c r="FN42" s="167"/>
      <c r="FO42" s="167"/>
      <c r="FP42" s="167"/>
      <c r="FQ42" s="167"/>
      <c r="FR42" s="167"/>
      <c r="FS42" s="167"/>
      <c r="FT42" s="167"/>
      <c r="FU42" s="167"/>
      <c r="FV42" s="167"/>
      <c r="FW42" s="167"/>
      <c r="FX42" s="167"/>
      <c r="FY42" s="167"/>
      <c r="FZ42" s="167"/>
      <c r="GA42" s="167"/>
      <c r="GB42" s="167"/>
      <c r="GC42" s="167"/>
      <c r="GD42" s="167"/>
      <c r="GE42" s="167"/>
      <c r="GF42" s="167"/>
      <c r="GG42" s="167"/>
      <c r="GH42" s="167"/>
      <c r="GI42" s="167"/>
      <c r="GJ42" s="167"/>
      <c r="GK42" s="167"/>
      <c r="GL42" s="167"/>
      <c r="GM42" s="167"/>
      <c r="GN42" s="167"/>
      <c r="GO42" s="167"/>
      <c r="GP42" s="167"/>
      <c r="GQ42" s="167"/>
      <c r="GR42" s="167"/>
      <c r="GS42" s="167"/>
      <c r="GT42" s="167"/>
      <c r="GU42" s="167"/>
      <c r="GV42" s="167"/>
      <c r="GW42" s="167"/>
      <c r="GX42" s="167"/>
      <c r="GY42" s="167"/>
      <c r="GZ42" s="167"/>
      <c r="HA42" s="167"/>
      <c r="HB42" s="167"/>
      <c r="HC42" s="167"/>
      <c r="HD42" s="167"/>
      <c r="HE42" s="167"/>
      <c r="HF42" s="167"/>
      <c r="HG42" s="167"/>
      <c r="HH42" s="167"/>
      <c r="HI42" s="167"/>
      <c r="HJ42" s="167"/>
      <c r="HK42" s="167"/>
      <c r="HL42" s="167"/>
      <c r="HM42" s="167"/>
      <c r="HN42" s="167"/>
      <c r="HO42" s="167"/>
      <c r="HP42" s="167"/>
      <c r="HQ42" s="167"/>
      <c r="HR42" s="167"/>
      <c r="HS42" s="167"/>
      <c r="HT42" s="167"/>
      <c r="HU42" s="167"/>
      <c r="HV42" s="167"/>
      <c r="HW42" s="167"/>
      <c r="HX42" s="167"/>
      <c r="HY42" s="167"/>
      <c r="HZ42" s="167"/>
      <c r="IA42" s="167"/>
      <c r="IB42" s="167"/>
      <c r="IC42" s="167"/>
      <c r="ID42" s="167"/>
      <c r="IE42" s="167"/>
      <c r="IF42" s="167"/>
      <c r="IG42" s="167"/>
      <c r="IH42" s="167"/>
      <c r="II42" s="167"/>
      <c r="IJ42" s="167"/>
      <c r="IK42" s="167"/>
      <c r="IL42" s="167"/>
      <c r="IM42" s="167"/>
      <c r="IN42" s="167"/>
      <c r="IO42" s="167"/>
      <c r="IP42" s="167"/>
      <c r="IQ42" s="167"/>
      <c r="IR42" s="167"/>
      <c r="IS42" s="167"/>
      <c r="IT42" s="167"/>
      <c r="IU42" s="167"/>
    </row>
    <row r="43" spans="1:255" s="127" customFormat="1" ht="15.75">
      <c r="A43" s="164" t="s">
        <v>1168</v>
      </c>
      <c r="B43" s="168" t="s">
        <v>2229</v>
      </c>
      <c r="C43" s="168"/>
      <c r="D43" s="169">
        <f>SUM(D34:D42)</f>
        <v>0</v>
      </c>
      <c r="E43" s="167"/>
      <c r="F43" s="167"/>
      <c r="G43" s="167"/>
      <c r="H43" s="167"/>
      <c r="I43" s="167"/>
      <c r="J43" s="167"/>
      <c r="K43" s="167"/>
      <c r="L43" s="167"/>
      <c r="M43" s="167"/>
      <c r="N43" s="167"/>
      <c r="O43" s="167"/>
      <c r="P43" s="167"/>
      <c r="Q43" s="167"/>
      <c r="R43" s="167"/>
      <c r="S43" s="167"/>
      <c r="T43" s="167"/>
      <c r="U43" s="167"/>
      <c r="V43" s="167"/>
      <c r="W43" s="167"/>
      <c r="X43" s="167"/>
      <c r="Y43" s="167"/>
      <c r="Z43" s="167"/>
      <c r="AA43" s="167"/>
      <c r="AB43" s="167"/>
      <c r="AC43" s="167"/>
      <c r="AD43" s="167"/>
      <c r="AE43" s="167"/>
      <c r="AF43" s="167"/>
      <c r="AG43" s="167"/>
      <c r="AH43" s="167"/>
      <c r="AI43" s="167"/>
      <c r="AJ43" s="167"/>
      <c r="AK43" s="167"/>
      <c r="AL43" s="167"/>
      <c r="AM43" s="167"/>
      <c r="AN43" s="167"/>
      <c r="AO43" s="167"/>
      <c r="AP43" s="167"/>
      <c r="AQ43" s="167"/>
      <c r="AR43" s="167"/>
      <c r="AS43" s="167"/>
      <c r="AT43" s="167"/>
      <c r="AU43" s="167"/>
      <c r="AV43" s="167"/>
      <c r="AW43" s="167"/>
      <c r="AX43" s="167"/>
      <c r="AY43" s="167"/>
      <c r="AZ43" s="167"/>
      <c r="BA43" s="167"/>
      <c r="BB43" s="167"/>
      <c r="BC43" s="167"/>
      <c r="BD43" s="167"/>
      <c r="BE43" s="167"/>
      <c r="BF43" s="167"/>
      <c r="BG43" s="167"/>
      <c r="BH43" s="167"/>
      <c r="BI43" s="167"/>
      <c r="BJ43" s="167"/>
      <c r="BK43" s="167"/>
      <c r="BL43" s="167"/>
      <c r="BM43" s="167"/>
      <c r="BN43" s="167"/>
      <c r="BO43" s="167"/>
      <c r="BP43" s="167"/>
      <c r="BQ43" s="167"/>
      <c r="BR43" s="167"/>
      <c r="BS43" s="167"/>
      <c r="BT43" s="167"/>
      <c r="BU43" s="167"/>
      <c r="BV43" s="167"/>
      <c r="BW43" s="167"/>
      <c r="BX43" s="167"/>
      <c r="BY43" s="167"/>
      <c r="BZ43" s="167"/>
      <c r="CA43" s="167"/>
      <c r="CB43" s="167"/>
      <c r="CC43" s="167"/>
      <c r="CD43" s="167"/>
      <c r="CE43" s="167"/>
      <c r="CF43" s="167"/>
      <c r="CG43" s="167"/>
      <c r="CH43" s="167"/>
      <c r="CI43" s="167"/>
      <c r="CJ43" s="167"/>
      <c r="CK43" s="167"/>
      <c r="CL43" s="167"/>
      <c r="CM43" s="167"/>
      <c r="CN43" s="167"/>
      <c r="CO43" s="167"/>
      <c r="CP43" s="167"/>
      <c r="CQ43" s="167"/>
      <c r="CR43" s="167"/>
      <c r="CS43" s="167"/>
      <c r="CT43" s="167"/>
      <c r="CU43" s="167"/>
      <c r="CV43" s="167"/>
      <c r="CW43" s="167"/>
      <c r="CX43" s="167"/>
      <c r="CY43" s="167"/>
      <c r="CZ43" s="167"/>
      <c r="DA43" s="167"/>
      <c r="DB43" s="167"/>
      <c r="DC43" s="167"/>
      <c r="DD43" s="167"/>
      <c r="DE43" s="167"/>
      <c r="DF43" s="167"/>
      <c r="DG43" s="167"/>
      <c r="DH43" s="167"/>
      <c r="DI43" s="167"/>
      <c r="DJ43" s="167"/>
      <c r="DK43" s="167"/>
      <c r="DL43" s="167"/>
      <c r="DM43" s="167"/>
      <c r="DN43" s="167"/>
      <c r="DO43" s="167"/>
      <c r="DP43" s="167"/>
      <c r="DQ43" s="167"/>
      <c r="DR43" s="167"/>
      <c r="DS43" s="167"/>
      <c r="DT43" s="167"/>
      <c r="DU43" s="167"/>
      <c r="DV43" s="167"/>
      <c r="DW43" s="167"/>
      <c r="DX43" s="167"/>
      <c r="DY43" s="167"/>
      <c r="DZ43" s="167"/>
      <c r="EA43" s="167"/>
      <c r="EB43" s="167"/>
      <c r="EC43" s="167"/>
      <c r="ED43" s="167"/>
      <c r="EE43" s="167"/>
      <c r="EF43" s="167"/>
      <c r="EG43" s="167"/>
      <c r="EH43" s="167"/>
      <c r="EI43" s="167"/>
      <c r="EJ43" s="167"/>
      <c r="EK43" s="167"/>
      <c r="EL43" s="167"/>
      <c r="EM43" s="167"/>
      <c r="EN43" s="167"/>
      <c r="EO43" s="167"/>
      <c r="EP43" s="167"/>
      <c r="EQ43" s="167"/>
      <c r="ER43" s="167"/>
      <c r="ES43" s="167"/>
      <c r="ET43" s="167"/>
      <c r="EU43" s="167"/>
      <c r="EV43" s="167"/>
      <c r="EW43" s="167"/>
      <c r="EX43" s="167"/>
      <c r="EY43" s="167"/>
      <c r="EZ43" s="167"/>
      <c r="FA43" s="167"/>
      <c r="FB43" s="167"/>
      <c r="FC43" s="167"/>
      <c r="FD43" s="167"/>
      <c r="FE43" s="167"/>
      <c r="FF43" s="167"/>
      <c r="FG43" s="167"/>
      <c r="FH43" s="167"/>
      <c r="FI43" s="167"/>
      <c r="FJ43" s="167"/>
      <c r="FK43" s="167"/>
      <c r="FL43" s="167"/>
      <c r="FM43" s="167"/>
      <c r="FN43" s="167"/>
      <c r="FO43" s="167"/>
      <c r="FP43" s="167"/>
      <c r="FQ43" s="167"/>
      <c r="FR43" s="167"/>
      <c r="FS43" s="167"/>
      <c r="FT43" s="167"/>
      <c r="FU43" s="167"/>
      <c r="FV43" s="167"/>
      <c r="FW43" s="167"/>
      <c r="FX43" s="167"/>
      <c r="FY43" s="167"/>
      <c r="FZ43" s="167"/>
      <c r="GA43" s="167"/>
      <c r="GB43" s="167"/>
      <c r="GC43" s="167"/>
      <c r="GD43" s="167"/>
      <c r="GE43" s="167"/>
      <c r="GF43" s="167"/>
      <c r="GG43" s="167"/>
      <c r="GH43" s="167"/>
      <c r="GI43" s="167"/>
      <c r="GJ43" s="167"/>
      <c r="GK43" s="167"/>
      <c r="GL43" s="167"/>
      <c r="GM43" s="167"/>
      <c r="GN43" s="167"/>
      <c r="GO43" s="167"/>
      <c r="GP43" s="167"/>
      <c r="GQ43" s="167"/>
      <c r="GR43" s="167"/>
      <c r="GS43" s="167"/>
      <c r="GT43" s="167"/>
      <c r="GU43" s="167"/>
      <c r="GV43" s="167"/>
      <c r="GW43" s="167"/>
      <c r="GX43" s="167"/>
      <c r="GY43" s="167"/>
      <c r="GZ43" s="167"/>
      <c r="HA43" s="167"/>
      <c r="HB43" s="167"/>
      <c r="HC43" s="167"/>
      <c r="HD43" s="167"/>
      <c r="HE43" s="167"/>
      <c r="HF43" s="167"/>
      <c r="HG43" s="167"/>
      <c r="HH43" s="167"/>
      <c r="HI43" s="167"/>
      <c r="HJ43" s="167"/>
      <c r="HK43" s="167"/>
      <c r="HL43" s="167"/>
      <c r="HM43" s="167"/>
      <c r="HN43" s="167"/>
      <c r="HO43" s="167"/>
      <c r="HP43" s="167"/>
      <c r="HQ43" s="167"/>
      <c r="HR43" s="167"/>
      <c r="HS43" s="167"/>
      <c r="HT43" s="167"/>
      <c r="HU43" s="167"/>
      <c r="HV43" s="167"/>
      <c r="HW43" s="167"/>
      <c r="HX43" s="167"/>
      <c r="HY43" s="167"/>
      <c r="HZ43" s="167"/>
      <c r="IA43" s="167"/>
      <c r="IB43" s="167"/>
      <c r="IC43" s="167"/>
      <c r="ID43" s="167"/>
      <c r="IE43" s="167"/>
      <c r="IF43" s="167"/>
      <c r="IG43" s="167"/>
      <c r="IH43" s="167"/>
      <c r="II43" s="167"/>
      <c r="IJ43" s="167"/>
      <c r="IK43" s="167"/>
      <c r="IL43" s="167"/>
      <c r="IM43" s="167"/>
      <c r="IN43" s="167"/>
      <c r="IO43" s="167"/>
      <c r="IP43" s="167"/>
      <c r="IQ43" s="167"/>
      <c r="IR43" s="167"/>
      <c r="IS43" s="167"/>
      <c r="IT43" s="167"/>
      <c r="IU43" s="167"/>
    </row>
    <row r="44" spans="1:255" s="127" customFormat="1" ht="15" customHeight="1">
      <c r="A44" s="164" t="s">
        <v>1170</v>
      </c>
      <c r="B44" s="1082" t="s">
        <v>2236</v>
      </c>
      <c r="C44" s="1277">
        <v>0.05</v>
      </c>
      <c r="D44" s="1289">
        <f>D43*C44</f>
        <v>0</v>
      </c>
      <c r="E44" s="167"/>
      <c r="F44" s="167"/>
      <c r="G44" s="167"/>
      <c r="H44" s="167"/>
      <c r="I44" s="167"/>
      <c r="J44" s="167"/>
      <c r="K44" s="167"/>
      <c r="L44" s="167"/>
      <c r="M44" s="167"/>
      <c r="N44" s="167"/>
      <c r="O44" s="167"/>
      <c r="P44" s="167"/>
      <c r="Q44" s="167"/>
      <c r="R44" s="167"/>
      <c r="S44" s="167"/>
      <c r="T44" s="167"/>
      <c r="U44" s="167"/>
      <c r="V44" s="167"/>
      <c r="W44" s="167"/>
      <c r="X44" s="167"/>
      <c r="Y44" s="167"/>
      <c r="Z44" s="167"/>
      <c r="AA44" s="167"/>
      <c r="AB44" s="167"/>
      <c r="AC44" s="167"/>
      <c r="AD44" s="167"/>
      <c r="AE44" s="167"/>
      <c r="AF44" s="167"/>
      <c r="AG44" s="167"/>
      <c r="AH44" s="167"/>
      <c r="AI44" s="167"/>
      <c r="AJ44" s="167"/>
      <c r="AK44" s="167"/>
      <c r="AL44" s="167"/>
      <c r="AM44" s="167"/>
      <c r="AN44" s="167"/>
      <c r="AO44" s="167"/>
      <c r="AP44" s="167"/>
      <c r="AQ44" s="167"/>
      <c r="AR44" s="167"/>
      <c r="AS44" s="167"/>
      <c r="AT44" s="167"/>
      <c r="AU44" s="167"/>
      <c r="AV44" s="167"/>
      <c r="AW44" s="167"/>
      <c r="AX44" s="167"/>
      <c r="AY44" s="167"/>
      <c r="AZ44" s="167"/>
      <c r="BA44" s="167"/>
      <c r="BB44" s="167"/>
      <c r="BC44" s="167"/>
      <c r="BD44" s="167"/>
      <c r="BE44" s="167"/>
      <c r="BF44" s="167"/>
      <c r="BG44" s="167"/>
      <c r="BH44" s="167"/>
      <c r="BI44" s="167"/>
      <c r="BJ44" s="167"/>
      <c r="BK44" s="167"/>
      <c r="BL44" s="167"/>
      <c r="BM44" s="167"/>
      <c r="BN44" s="167"/>
      <c r="BO44" s="167"/>
      <c r="BP44" s="167"/>
      <c r="BQ44" s="167"/>
      <c r="BR44" s="167"/>
      <c r="BS44" s="167"/>
      <c r="BT44" s="167"/>
      <c r="BU44" s="167"/>
      <c r="BV44" s="167"/>
      <c r="BW44" s="167"/>
      <c r="BX44" s="167"/>
      <c r="BY44" s="167"/>
      <c r="BZ44" s="167"/>
      <c r="CA44" s="167"/>
      <c r="CB44" s="167"/>
      <c r="CC44" s="167"/>
      <c r="CD44" s="167"/>
      <c r="CE44" s="167"/>
      <c r="CF44" s="167"/>
      <c r="CG44" s="167"/>
      <c r="CH44" s="167"/>
      <c r="CI44" s="167"/>
      <c r="CJ44" s="167"/>
      <c r="CK44" s="167"/>
      <c r="CL44" s="167"/>
      <c r="CM44" s="167"/>
      <c r="CN44" s="167"/>
      <c r="CO44" s="167"/>
      <c r="CP44" s="167"/>
      <c r="CQ44" s="167"/>
      <c r="CR44" s="167"/>
      <c r="CS44" s="167"/>
      <c r="CT44" s="167"/>
      <c r="CU44" s="167"/>
      <c r="CV44" s="167"/>
      <c r="CW44" s="167"/>
      <c r="CX44" s="167"/>
      <c r="CY44" s="167"/>
      <c r="CZ44" s="167"/>
      <c r="DA44" s="167"/>
      <c r="DB44" s="167"/>
      <c r="DC44" s="167"/>
      <c r="DD44" s="167"/>
      <c r="DE44" s="167"/>
      <c r="DF44" s="167"/>
      <c r="DG44" s="167"/>
      <c r="DH44" s="167"/>
      <c r="DI44" s="167"/>
      <c r="DJ44" s="167"/>
      <c r="DK44" s="167"/>
      <c r="DL44" s="167"/>
      <c r="DM44" s="167"/>
      <c r="DN44" s="167"/>
      <c r="DO44" s="167"/>
      <c r="DP44" s="167"/>
      <c r="DQ44" s="167"/>
      <c r="DR44" s="167"/>
      <c r="DS44" s="167"/>
      <c r="DT44" s="167"/>
      <c r="DU44" s="167"/>
      <c r="DV44" s="167"/>
      <c r="DW44" s="167"/>
      <c r="DX44" s="167"/>
      <c r="DY44" s="167"/>
      <c r="DZ44" s="167"/>
      <c r="EA44" s="167"/>
      <c r="EB44" s="167"/>
      <c r="EC44" s="167"/>
      <c r="ED44" s="167"/>
      <c r="EE44" s="167"/>
      <c r="EF44" s="167"/>
      <c r="EG44" s="167"/>
      <c r="EH44" s="167"/>
      <c r="EI44" s="167"/>
      <c r="EJ44" s="167"/>
      <c r="EK44" s="167"/>
      <c r="EL44" s="167"/>
      <c r="EM44" s="167"/>
      <c r="EN44" s="167"/>
      <c r="EO44" s="167"/>
      <c r="EP44" s="167"/>
      <c r="EQ44" s="167"/>
      <c r="ER44" s="167"/>
      <c r="ES44" s="167"/>
      <c r="ET44" s="167"/>
      <c r="EU44" s="167"/>
      <c r="EV44" s="167"/>
      <c r="EW44" s="167"/>
      <c r="EX44" s="167"/>
      <c r="EY44" s="167"/>
      <c r="EZ44" s="167"/>
      <c r="FA44" s="167"/>
      <c r="FB44" s="167"/>
      <c r="FC44" s="167"/>
      <c r="FD44" s="167"/>
      <c r="FE44" s="167"/>
      <c r="FF44" s="167"/>
      <c r="FG44" s="167"/>
      <c r="FH44" s="167"/>
      <c r="FI44" s="167"/>
      <c r="FJ44" s="167"/>
      <c r="FK44" s="167"/>
      <c r="FL44" s="167"/>
      <c r="FM44" s="167"/>
      <c r="FN44" s="167"/>
      <c r="FO44" s="167"/>
      <c r="FP44" s="167"/>
      <c r="FQ44" s="167"/>
      <c r="FR44" s="167"/>
      <c r="FS44" s="167"/>
      <c r="FT44" s="167"/>
      <c r="FU44" s="167"/>
      <c r="FV44" s="167"/>
      <c r="FW44" s="167"/>
      <c r="FX44" s="167"/>
      <c r="FY44" s="167"/>
      <c r="FZ44" s="167"/>
      <c r="GA44" s="167"/>
      <c r="GB44" s="167"/>
      <c r="GC44" s="167"/>
      <c r="GD44" s="167"/>
      <c r="GE44" s="167"/>
      <c r="GF44" s="167"/>
      <c r="GG44" s="167"/>
      <c r="GH44" s="167"/>
      <c r="GI44" s="167"/>
      <c r="GJ44" s="167"/>
      <c r="GK44" s="167"/>
      <c r="GL44" s="167"/>
      <c r="GM44" s="167"/>
      <c r="GN44" s="167"/>
      <c r="GO44" s="167"/>
      <c r="GP44" s="167"/>
      <c r="GQ44" s="167"/>
      <c r="GR44" s="167"/>
      <c r="GS44" s="167"/>
      <c r="GT44" s="167"/>
      <c r="GU44" s="167"/>
      <c r="GV44" s="167"/>
      <c r="GW44" s="167"/>
      <c r="GX44" s="167"/>
      <c r="GY44" s="167"/>
      <c r="GZ44" s="167"/>
      <c r="HA44" s="167"/>
      <c r="HB44" s="167"/>
      <c r="HC44" s="167"/>
      <c r="HD44" s="167"/>
      <c r="HE44" s="167"/>
      <c r="HF44" s="167"/>
      <c r="HG44" s="167"/>
      <c r="HH44" s="167"/>
      <c r="HI44" s="167"/>
      <c r="HJ44" s="167"/>
      <c r="HK44" s="167"/>
      <c r="HL44" s="167"/>
      <c r="HM44" s="167"/>
      <c r="HN44" s="167"/>
      <c r="HO44" s="167"/>
      <c r="HP44" s="167"/>
      <c r="HQ44" s="167"/>
      <c r="HR44" s="167"/>
      <c r="HS44" s="167"/>
      <c r="HT44" s="167"/>
      <c r="HU44" s="167"/>
      <c r="HV44" s="167"/>
      <c r="HW44" s="167"/>
      <c r="HX44" s="167"/>
      <c r="HY44" s="167"/>
      <c r="HZ44" s="167"/>
      <c r="IA44" s="167"/>
      <c r="IB44" s="167"/>
      <c r="IC44" s="167"/>
      <c r="ID44" s="167"/>
      <c r="IE44" s="167"/>
      <c r="IF44" s="167"/>
      <c r="IG44" s="167"/>
      <c r="IH44" s="167"/>
      <c r="II44" s="167"/>
      <c r="IJ44" s="167"/>
      <c r="IK44" s="167"/>
      <c r="IL44" s="167"/>
      <c r="IM44" s="167"/>
      <c r="IN44" s="167"/>
      <c r="IO44" s="167"/>
      <c r="IP44" s="167"/>
      <c r="IQ44" s="167"/>
      <c r="IR44" s="167"/>
      <c r="IS44" s="167"/>
      <c r="IT44" s="167"/>
      <c r="IU44" s="167"/>
    </row>
    <row r="45" spans="1:255" s="127" customFormat="1" ht="15.75">
      <c r="A45" s="170" t="s">
        <v>1172</v>
      </c>
      <c r="B45" s="168" t="s">
        <v>2230</v>
      </c>
      <c r="C45" s="168"/>
      <c r="D45" s="169">
        <f>SUM(D43:D44)</f>
        <v>0</v>
      </c>
      <c r="E45" s="167"/>
      <c r="F45" s="167"/>
      <c r="G45" s="167"/>
      <c r="H45" s="167"/>
      <c r="I45" s="167"/>
      <c r="J45" s="167"/>
      <c r="K45" s="167"/>
      <c r="L45" s="167"/>
      <c r="M45" s="167"/>
      <c r="N45" s="167"/>
      <c r="O45" s="167"/>
      <c r="P45" s="167"/>
      <c r="Q45" s="167"/>
      <c r="R45" s="167"/>
      <c r="S45" s="167"/>
      <c r="T45" s="167"/>
      <c r="U45" s="167"/>
      <c r="V45" s="167"/>
      <c r="W45" s="167"/>
      <c r="X45" s="167"/>
      <c r="Y45" s="167"/>
      <c r="Z45" s="167"/>
      <c r="AA45" s="167"/>
      <c r="AB45" s="167"/>
      <c r="AC45" s="167"/>
      <c r="AD45" s="167"/>
      <c r="AE45" s="167"/>
      <c r="AF45" s="167"/>
      <c r="AG45" s="167"/>
      <c r="AH45" s="167"/>
      <c r="AI45" s="167"/>
      <c r="AJ45" s="167"/>
      <c r="AK45" s="167"/>
      <c r="AL45" s="167"/>
      <c r="AM45" s="167"/>
      <c r="AN45" s="167"/>
      <c r="AO45" s="167"/>
      <c r="AP45" s="167"/>
      <c r="AQ45" s="167"/>
      <c r="AR45" s="167"/>
      <c r="AS45" s="167"/>
      <c r="AT45" s="167"/>
      <c r="AU45" s="167"/>
      <c r="AV45" s="167"/>
      <c r="AW45" s="167"/>
      <c r="AX45" s="167"/>
      <c r="AY45" s="167"/>
      <c r="AZ45" s="167"/>
      <c r="BA45" s="167"/>
      <c r="BB45" s="167"/>
      <c r="BC45" s="167"/>
      <c r="BD45" s="167"/>
      <c r="BE45" s="167"/>
      <c r="BF45" s="167"/>
      <c r="BG45" s="167"/>
      <c r="BH45" s="167"/>
      <c r="BI45" s="167"/>
      <c r="BJ45" s="167"/>
      <c r="BK45" s="167"/>
      <c r="BL45" s="167"/>
      <c r="BM45" s="167"/>
      <c r="BN45" s="167"/>
      <c r="BO45" s="167"/>
      <c r="BP45" s="167"/>
      <c r="BQ45" s="167"/>
      <c r="BR45" s="167"/>
      <c r="BS45" s="167"/>
      <c r="BT45" s="167"/>
      <c r="BU45" s="167"/>
      <c r="BV45" s="167"/>
      <c r="BW45" s="167"/>
      <c r="BX45" s="167"/>
      <c r="BY45" s="167"/>
      <c r="BZ45" s="167"/>
      <c r="CA45" s="167"/>
      <c r="CB45" s="167"/>
      <c r="CC45" s="167"/>
      <c r="CD45" s="167"/>
      <c r="CE45" s="167"/>
      <c r="CF45" s="167"/>
      <c r="CG45" s="167"/>
      <c r="CH45" s="167"/>
      <c r="CI45" s="167"/>
      <c r="CJ45" s="167"/>
      <c r="CK45" s="167"/>
      <c r="CL45" s="167"/>
      <c r="CM45" s="167"/>
      <c r="CN45" s="167"/>
      <c r="CO45" s="167"/>
      <c r="CP45" s="167"/>
      <c r="CQ45" s="167"/>
      <c r="CR45" s="167"/>
      <c r="CS45" s="167"/>
      <c r="CT45" s="167"/>
      <c r="CU45" s="167"/>
      <c r="CV45" s="167"/>
      <c r="CW45" s="167"/>
      <c r="CX45" s="167"/>
      <c r="CY45" s="167"/>
      <c r="CZ45" s="167"/>
      <c r="DA45" s="167"/>
      <c r="DB45" s="167"/>
      <c r="DC45" s="167"/>
      <c r="DD45" s="167"/>
      <c r="DE45" s="167"/>
      <c r="DF45" s="167"/>
      <c r="DG45" s="167"/>
      <c r="DH45" s="167"/>
      <c r="DI45" s="167"/>
      <c r="DJ45" s="167"/>
      <c r="DK45" s="167"/>
      <c r="DL45" s="167"/>
      <c r="DM45" s="167"/>
      <c r="DN45" s="167"/>
      <c r="DO45" s="167"/>
      <c r="DP45" s="167"/>
      <c r="DQ45" s="167"/>
      <c r="DR45" s="167"/>
      <c r="DS45" s="167"/>
      <c r="DT45" s="167"/>
      <c r="DU45" s="167"/>
      <c r="DV45" s="167"/>
      <c r="DW45" s="167"/>
      <c r="DX45" s="167"/>
      <c r="DY45" s="167"/>
      <c r="DZ45" s="167"/>
      <c r="EA45" s="167"/>
      <c r="EB45" s="167"/>
      <c r="EC45" s="167"/>
      <c r="ED45" s="167"/>
      <c r="EE45" s="167"/>
      <c r="EF45" s="167"/>
      <c r="EG45" s="167"/>
      <c r="EH45" s="167"/>
      <c r="EI45" s="167"/>
      <c r="EJ45" s="167"/>
      <c r="EK45" s="167"/>
      <c r="EL45" s="167"/>
      <c r="EM45" s="167"/>
      <c r="EN45" s="167"/>
      <c r="EO45" s="167"/>
      <c r="EP45" s="167"/>
      <c r="EQ45" s="167"/>
      <c r="ER45" s="167"/>
      <c r="ES45" s="167"/>
      <c r="ET45" s="167"/>
      <c r="EU45" s="167"/>
      <c r="EV45" s="167"/>
      <c r="EW45" s="167"/>
      <c r="EX45" s="167"/>
      <c r="EY45" s="167"/>
      <c r="EZ45" s="167"/>
      <c r="FA45" s="167"/>
      <c r="FB45" s="167"/>
      <c r="FC45" s="167"/>
      <c r="FD45" s="167"/>
      <c r="FE45" s="167"/>
      <c r="FF45" s="167"/>
      <c r="FG45" s="167"/>
      <c r="FH45" s="167"/>
      <c r="FI45" s="167"/>
      <c r="FJ45" s="167"/>
      <c r="FK45" s="167"/>
      <c r="FL45" s="167"/>
      <c r="FM45" s="167"/>
      <c r="FN45" s="167"/>
      <c r="FO45" s="167"/>
      <c r="FP45" s="167"/>
      <c r="FQ45" s="167"/>
      <c r="FR45" s="167"/>
      <c r="FS45" s="167"/>
      <c r="FT45" s="167"/>
      <c r="FU45" s="167"/>
      <c r="FV45" s="167"/>
      <c r="FW45" s="167"/>
      <c r="FX45" s="167"/>
      <c r="FY45" s="167"/>
      <c r="FZ45" s="167"/>
      <c r="GA45" s="167"/>
      <c r="GB45" s="167"/>
      <c r="GC45" s="167"/>
      <c r="GD45" s="167"/>
      <c r="GE45" s="167"/>
      <c r="GF45" s="167"/>
      <c r="GG45" s="167"/>
      <c r="GH45" s="167"/>
      <c r="GI45" s="167"/>
      <c r="GJ45" s="167"/>
      <c r="GK45" s="167"/>
      <c r="GL45" s="167"/>
      <c r="GM45" s="167"/>
      <c r="GN45" s="167"/>
      <c r="GO45" s="167"/>
      <c r="GP45" s="167"/>
      <c r="GQ45" s="167"/>
      <c r="GR45" s="167"/>
      <c r="GS45" s="167"/>
      <c r="GT45" s="167"/>
      <c r="GU45" s="167"/>
      <c r="GV45" s="167"/>
      <c r="GW45" s="167"/>
      <c r="GX45" s="167"/>
      <c r="GY45" s="167"/>
      <c r="GZ45" s="167"/>
      <c r="HA45" s="167"/>
      <c r="HB45" s="167"/>
      <c r="HC45" s="167"/>
      <c r="HD45" s="167"/>
      <c r="HE45" s="167"/>
      <c r="HF45" s="167"/>
      <c r="HG45" s="167"/>
      <c r="HH45" s="167"/>
      <c r="HI45" s="167"/>
      <c r="HJ45" s="167"/>
      <c r="HK45" s="167"/>
      <c r="HL45" s="167"/>
      <c r="HM45" s="167"/>
      <c r="HN45" s="167"/>
      <c r="HO45" s="167"/>
      <c r="HP45" s="167"/>
      <c r="HQ45" s="167"/>
      <c r="HR45" s="167"/>
      <c r="HS45" s="167"/>
      <c r="HT45" s="167"/>
      <c r="HU45" s="167"/>
      <c r="HV45" s="167"/>
      <c r="HW45" s="167"/>
      <c r="HX45" s="167"/>
      <c r="HY45" s="167"/>
      <c r="HZ45" s="167"/>
      <c r="IA45" s="167"/>
      <c r="IB45" s="167"/>
      <c r="IC45" s="167"/>
      <c r="ID45" s="167"/>
      <c r="IE45" s="167"/>
      <c r="IF45" s="167"/>
      <c r="IG45" s="167"/>
      <c r="IH45" s="167"/>
      <c r="II45" s="167"/>
      <c r="IJ45" s="167"/>
      <c r="IK45" s="167"/>
      <c r="IL45" s="167"/>
      <c r="IM45" s="167"/>
      <c r="IN45" s="167"/>
      <c r="IO45" s="167"/>
      <c r="IP45" s="167"/>
      <c r="IQ45" s="167"/>
      <c r="IR45" s="167"/>
      <c r="IS45" s="167"/>
      <c r="IT45" s="167"/>
      <c r="IU45" s="167"/>
    </row>
    <row r="46" spans="1:255" s="127" customFormat="1" ht="18">
      <c r="A46" s="164" t="s">
        <v>1175</v>
      </c>
      <c r="B46" s="60" t="s">
        <v>2172</v>
      </c>
      <c r="C46" s="60"/>
      <c r="D46" s="1299">
        <v>53278.69</v>
      </c>
      <c r="E46" s="167"/>
      <c r="F46" s="167"/>
      <c r="G46" s="167"/>
      <c r="H46" s="167"/>
      <c r="I46" s="167"/>
      <c r="J46" s="167"/>
      <c r="K46" s="167"/>
      <c r="L46" s="167"/>
      <c r="M46" s="167"/>
      <c r="N46" s="167"/>
      <c r="O46" s="167"/>
      <c r="P46" s="167"/>
      <c r="Q46" s="167"/>
      <c r="R46" s="167"/>
      <c r="S46" s="167"/>
      <c r="T46" s="167"/>
      <c r="U46" s="167"/>
      <c r="V46" s="167"/>
      <c r="W46" s="167"/>
      <c r="X46" s="167"/>
      <c r="Y46" s="167"/>
      <c r="Z46" s="167"/>
      <c r="AA46" s="167"/>
      <c r="AB46" s="167"/>
      <c r="AC46" s="167"/>
      <c r="AD46" s="167"/>
      <c r="AE46" s="167"/>
      <c r="AF46" s="167"/>
      <c r="AG46" s="167"/>
      <c r="AH46" s="167"/>
      <c r="AI46" s="167"/>
      <c r="AJ46" s="167"/>
      <c r="AK46" s="167"/>
      <c r="AL46" s="167"/>
      <c r="AM46" s="167"/>
      <c r="AN46" s="167"/>
      <c r="AO46" s="167"/>
      <c r="AP46" s="167"/>
      <c r="AQ46" s="167"/>
      <c r="AR46" s="167"/>
      <c r="AS46" s="167"/>
      <c r="AT46" s="167"/>
      <c r="AU46" s="167"/>
      <c r="AV46" s="167"/>
      <c r="AW46" s="167"/>
      <c r="AX46" s="167"/>
      <c r="AY46" s="167"/>
      <c r="AZ46" s="167"/>
      <c r="BA46" s="167"/>
      <c r="BB46" s="167"/>
      <c r="BC46" s="167"/>
      <c r="BD46" s="167"/>
      <c r="BE46" s="167"/>
      <c r="BF46" s="167"/>
      <c r="BG46" s="167"/>
      <c r="BH46" s="167"/>
      <c r="BI46" s="167"/>
      <c r="BJ46" s="167"/>
      <c r="BK46" s="167"/>
      <c r="BL46" s="167"/>
      <c r="BM46" s="167"/>
      <c r="BN46" s="167"/>
      <c r="BO46" s="167"/>
      <c r="BP46" s="167"/>
      <c r="BQ46" s="167"/>
      <c r="BR46" s="167"/>
      <c r="BS46" s="167"/>
      <c r="BT46" s="167"/>
      <c r="BU46" s="167"/>
      <c r="BV46" s="167"/>
      <c r="BW46" s="167"/>
      <c r="BX46" s="167"/>
      <c r="BY46" s="167"/>
      <c r="BZ46" s="167"/>
      <c r="CA46" s="167"/>
      <c r="CB46" s="167"/>
      <c r="CC46" s="167"/>
      <c r="CD46" s="167"/>
      <c r="CE46" s="167"/>
      <c r="CF46" s="167"/>
      <c r="CG46" s="167"/>
      <c r="CH46" s="167"/>
      <c r="CI46" s="167"/>
      <c r="CJ46" s="167"/>
      <c r="CK46" s="167"/>
      <c r="CL46" s="167"/>
      <c r="CM46" s="167"/>
      <c r="CN46" s="167"/>
      <c r="CO46" s="167"/>
      <c r="CP46" s="167"/>
      <c r="CQ46" s="167"/>
      <c r="CR46" s="167"/>
      <c r="CS46" s="167"/>
      <c r="CT46" s="167"/>
      <c r="CU46" s="167"/>
      <c r="CV46" s="167"/>
      <c r="CW46" s="167"/>
      <c r="CX46" s="167"/>
      <c r="CY46" s="167"/>
      <c r="CZ46" s="167"/>
      <c r="DA46" s="167"/>
      <c r="DB46" s="167"/>
      <c r="DC46" s="167"/>
      <c r="DD46" s="167"/>
      <c r="DE46" s="167"/>
      <c r="DF46" s="167"/>
      <c r="DG46" s="167"/>
      <c r="DH46" s="167"/>
      <c r="DI46" s="167"/>
      <c r="DJ46" s="167"/>
      <c r="DK46" s="167"/>
      <c r="DL46" s="167"/>
      <c r="DM46" s="167"/>
      <c r="DN46" s="167"/>
      <c r="DO46" s="167"/>
      <c r="DP46" s="167"/>
      <c r="DQ46" s="167"/>
      <c r="DR46" s="167"/>
      <c r="DS46" s="167"/>
      <c r="DT46" s="167"/>
      <c r="DU46" s="167"/>
      <c r="DV46" s="167"/>
      <c r="DW46" s="167"/>
      <c r="DX46" s="167"/>
      <c r="DY46" s="167"/>
      <c r="DZ46" s="167"/>
      <c r="EA46" s="167"/>
      <c r="EB46" s="167"/>
      <c r="EC46" s="167"/>
      <c r="ED46" s="167"/>
      <c r="EE46" s="167"/>
      <c r="EF46" s="167"/>
      <c r="EG46" s="167"/>
      <c r="EH46" s="167"/>
      <c r="EI46" s="167"/>
      <c r="EJ46" s="167"/>
      <c r="EK46" s="167"/>
      <c r="EL46" s="167"/>
      <c r="EM46" s="167"/>
      <c r="EN46" s="167"/>
      <c r="EO46" s="167"/>
      <c r="EP46" s="167"/>
      <c r="EQ46" s="167"/>
      <c r="ER46" s="167"/>
      <c r="ES46" s="167"/>
      <c r="ET46" s="167"/>
      <c r="EU46" s="167"/>
      <c r="EV46" s="167"/>
      <c r="EW46" s="167"/>
      <c r="EX46" s="167"/>
      <c r="EY46" s="167"/>
      <c r="EZ46" s="167"/>
      <c r="FA46" s="167"/>
      <c r="FB46" s="167"/>
      <c r="FC46" s="167"/>
      <c r="FD46" s="167"/>
      <c r="FE46" s="167"/>
      <c r="FF46" s="167"/>
      <c r="FG46" s="167"/>
      <c r="FH46" s="167"/>
      <c r="FI46" s="167"/>
      <c r="FJ46" s="167"/>
      <c r="FK46" s="167"/>
      <c r="FL46" s="167"/>
      <c r="FM46" s="167"/>
      <c r="FN46" s="167"/>
      <c r="FO46" s="167"/>
      <c r="FP46" s="167"/>
      <c r="FQ46" s="167"/>
      <c r="FR46" s="167"/>
      <c r="FS46" s="167"/>
      <c r="FT46" s="167"/>
      <c r="FU46" s="167"/>
      <c r="FV46" s="167"/>
      <c r="FW46" s="167"/>
      <c r="FX46" s="167"/>
      <c r="FY46" s="167"/>
      <c r="FZ46" s="167"/>
      <c r="GA46" s="167"/>
      <c r="GB46" s="167"/>
      <c r="GC46" s="167"/>
      <c r="GD46" s="167"/>
      <c r="GE46" s="167"/>
      <c r="GF46" s="167"/>
      <c r="GG46" s="167"/>
      <c r="GH46" s="167"/>
      <c r="GI46" s="167"/>
      <c r="GJ46" s="167"/>
      <c r="GK46" s="167"/>
      <c r="GL46" s="167"/>
      <c r="GM46" s="167"/>
      <c r="GN46" s="167"/>
      <c r="GO46" s="167"/>
      <c r="GP46" s="167"/>
      <c r="GQ46" s="167"/>
      <c r="GR46" s="167"/>
      <c r="GS46" s="167"/>
      <c r="GT46" s="167"/>
      <c r="GU46" s="167"/>
      <c r="GV46" s="167"/>
      <c r="GW46" s="167"/>
      <c r="GX46" s="167"/>
      <c r="GY46" s="167"/>
      <c r="GZ46" s="167"/>
      <c r="HA46" s="167"/>
      <c r="HB46" s="167"/>
      <c r="HC46" s="167"/>
      <c r="HD46" s="167"/>
      <c r="HE46" s="167"/>
      <c r="HF46" s="167"/>
      <c r="HG46" s="167"/>
      <c r="HH46" s="167"/>
      <c r="HI46" s="167"/>
      <c r="HJ46" s="167"/>
      <c r="HK46" s="167"/>
      <c r="HL46" s="167"/>
      <c r="HM46" s="167"/>
      <c r="HN46" s="167"/>
      <c r="HO46" s="167"/>
      <c r="HP46" s="167"/>
      <c r="HQ46" s="167"/>
      <c r="HR46" s="167"/>
      <c r="HS46" s="167"/>
      <c r="HT46" s="167"/>
      <c r="HU46" s="167"/>
      <c r="HV46" s="167"/>
      <c r="HW46" s="167"/>
      <c r="HX46" s="167"/>
      <c r="HY46" s="167"/>
      <c r="HZ46" s="167"/>
      <c r="IA46" s="167"/>
      <c r="IB46" s="167"/>
      <c r="IC46" s="167"/>
      <c r="ID46" s="167"/>
      <c r="IE46" s="167"/>
      <c r="IF46" s="167"/>
      <c r="IG46" s="167"/>
      <c r="IH46" s="167"/>
      <c r="II46" s="167"/>
      <c r="IJ46" s="167"/>
      <c r="IK46" s="167"/>
      <c r="IL46" s="167"/>
      <c r="IM46" s="167"/>
      <c r="IN46" s="167"/>
      <c r="IO46" s="167"/>
      <c r="IP46" s="167"/>
      <c r="IQ46" s="167"/>
      <c r="IR46" s="167"/>
      <c r="IS46" s="167"/>
      <c r="IT46" s="167"/>
      <c r="IU46" s="167"/>
    </row>
    <row r="47" spans="1:255" s="127" customFormat="1" ht="15.75">
      <c r="A47" s="164" t="s">
        <v>1177</v>
      </c>
      <c r="B47" s="60" t="s">
        <v>2238</v>
      </c>
      <c r="C47" s="60"/>
      <c r="D47" s="62">
        <f>'Prip. dela in tuje storite'!D37</f>
        <v>0</v>
      </c>
      <c r="E47" s="167"/>
      <c r="F47" s="167"/>
      <c r="G47" s="167"/>
      <c r="H47" s="167"/>
      <c r="I47" s="167"/>
      <c r="J47" s="167"/>
      <c r="K47" s="167"/>
      <c r="L47" s="167"/>
      <c r="M47" s="167"/>
      <c r="N47" s="167"/>
      <c r="O47" s="167"/>
      <c r="P47" s="167"/>
      <c r="Q47" s="167"/>
      <c r="R47" s="167"/>
      <c r="S47" s="167"/>
      <c r="T47" s="167"/>
      <c r="U47" s="167"/>
      <c r="V47" s="167"/>
      <c r="W47" s="167"/>
      <c r="X47" s="167"/>
      <c r="Y47" s="167"/>
      <c r="Z47" s="167"/>
      <c r="AA47" s="167"/>
      <c r="AB47" s="167"/>
      <c r="AC47" s="167"/>
      <c r="AD47" s="167"/>
      <c r="AE47" s="167"/>
      <c r="AF47" s="167"/>
      <c r="AG47" s="167"/>
      <c r="AH47" s="167"/>
      <c r="AI47" s="167"/>
      <c r="AJ47" s="167"/>
      <c r="AK47" s="167"/>
      <c r="AL47" s="167"/>
      <c r="AM47" s="167"/>
      <c r="AN47" s="167"/>
      <c r="AO47" s="167"/>
      <c r="AP47" s="167"/>
      <c r="AQ47" s="167"/>
      <c r="AR47" s="167"/>
      <c r="AS47" s="167"/>
      <c r="AT47" s="167"/>
      <c r="AU47" s="167"/>
      <c r="AV47" s="167"/>
      <c r="AW47" s="167"/>
      <c r="AX47" s="167"/>
      <c r="AY47" s="167"/>
      <c r="AZ47" s="167"/>
      <c r="BA47" s="167"/>
      <c r="BB47" s="167"/>
      <c r="BC47" s="167"/>
      <c r="BD47" s="167"/>
      <c r="BE47" s="167"/>
      <c r="BF47" s="167"/>
      <c r="BG47" s="167"/>
      <c r="BH47" s="167"/>
      <c r="BI47" s="167"/>
      <c r="BJ47" s="167"/>
      <c r="BK47" s="167"/>
      <c r="BL47" s="167"/>
      <c r="BM47" s="167"/>
      <c r="BN47" s="167"/>
      <c r="BO47" s="167"/>
      <c r="BP47" s="167"/>
      <c r="BQ47" s="167"/>
      <c r="BR47" s="167"/>
      <c r="BS47" s="167"/>
      <c r="BT47" s="167"/>
      <c r="BU47" s="167"/>
      <c r="BV47" s="167"/>
      <c r="BW47" s="167"/>
      <c r="BX47" s="167"/>
      <c r="BY47" s="167"/>
      <c r="BZ47" s="167"/>
      <c r="CA47" s="167"/>
      <c r="CB47" s="167"/>
      <c r="CC47" s="167"/>
      <c r="CD47" s="167"/>
      <c r="CE47" s="167"/>
      <c r="CF47" s="167"/>
      <c r="CG47" s="167"/>
      <c r="CH47" s="167"/>
      <c r="CI47" s="167"/>
      <c r="CJ47" s="167"/>
      <c r="CK47" s="167"/>
      <c r="CL47" s="167"/>
      <c r="CM47" s="167"/>
      <c r="CN47" s="167"/>
      <c r="CO47" s="167"/>
      <c r="CP47" s="167"/>
      <c r="CQ47" s="167"/>
      <c r="CR47" s="167"/>
      <c r="CS47" s="167"/>
      <c r="CT47" s="167"/>
      <c r="CU47" s="167"/>
      <c r="CV47" s="167"/>
      <c r="CW47" s="167"/>
      <c r="CX47" s="167"/>
      <c r="CY47" s="167"/>
      <c r="CZ47" s="167"/>
      <c r="DA47" s="167"/>
      <c r="DB47" s="167"/>
      <c r="DC47" s="167"/>
      <c r="DD47" s="167"/>
      <c r="DE47" s="167"/>
      <c r="DF47" s="167"/>
      <c r="DG47" s="167"/>
      <c r="DH47" s="167"/>
      <c r="DI47" s="167"/>
      <c r="DJ47" s="167"/>
      <c r="DK47" s="167"/>
      <c r="DL47" s="167"/>
      <c r="DM47" s="167"/>
      <c r="DN47" s="167"/>
      <c r="DO47" s="167"/>
      <c r="DP47" s="167"/>
      <c r="DQ47" s="167"/>
      <c r="DR47" s="167"/>
      <c r="DS47" s="167"/>
      <c r="DT47" s="167"/>
      <c r="DU47" s="167"/>
      <c r="DV47" s="167"/>
      <c r="DW47" s="167"/>
      <c r="DX47" s="167"/>
      <c r="DY47" s="167"/>
      <c r="DZ47" s="167"/>
      <c r="EA47" s="167"/>
      <c r="EB47" s="167"/>
      <c r="EC47" s="167"/>
      <c r="ED47" s="167"/>
      <c r="EE47" s="167"/>
      <c r="EF47" s="167"/>
      <c r="EG47" s="167"/>
      <c r="EH47" s="167"/>
      <c r="EI47" s="167"/>
      <c r="EJ47" s="167"/>
      <c r="EK47" s="167"/>
      <c r="EL47" s="167"/>
      <c r="EM47" s="167"/>
      <c r="EN47" s="167"/>
      <c r="EO47" s="167"/>
      <c r="EP47" s="167"/>
      <c r="EQ47" s="167"/>
      <c r="ER47" s="167"/>
      <c r="ES47" s="167"/>
      <c r="ET47" s="167"/>
      <c r="EU47" s="167"/>
      <c r="EV47" s="167"/>
      <c r="EW47" s="167"/>
      <c r="EX47" s="167"/>
      <c r="EY47" s="167"/>
      <c r="EZ47" s="167"/>
      <c r="FA47" s="167"/>
      <c r="FB47" s="167"/>
      <c r="FC47" s="167"/>
      <c r="FD47" s="167"/>
      <c r="FE47" s="167"/>
      <c r="FF47" s="167"/>
      <c r="FG47" s="167"/>
      <c r="FH47" s="167"/>
      <c r="FI47" s="167"/>
      <c r="FJ47" s="167"/>
      <c r="FK47" s="167"/>
      <c r="FL47" s="167"/>
      <c r="FM47" s="167"/>
      <c r="FN47" s="167"/>
      <c r="FO47" s="167"/>
      <c r="FP47" s="167"/>
      <c r="FQ47" s="167"/>
      <c r="FR47" s="167"/>
      <c r="FS47" s="167"/>
      <c r="FT47" s="167"/>
      <c r="FU47" s="167"/>
      <c r="FV47" s="167"/>
      <c r="FW47" s="167"/>
      <c r="FX47" s="167"/>
      <c r="FY47" s="167"/>
      <c r="FZ47" s="167"/>
      <c r="GA47" s="167"/>
      <c r="GB47" s="167"/>
      <c r="GC47" s="167"/>
      <c r="GD47" s="167"/>
      <c r="GE47" s="167"/>
      <c r="GF47" s="167"/>
      <c r="GG47" s="167"/>
      <c r="GH47" s="167"/>
      <c r="GI47" s="167"/>
      <c r="GJ47" s="167"/>
      <c r="GK47" s="167"/>
      <c r="GL47" s="167"/>
      <c r="GM47" s="167"/>
      <c r="GN47" s="167"/>
      <c r="GO47" s="167"/>
      <c r="GP47" s="167"/>
      <c r="GQ47" s="167"/>
      <c r="GR47" s="167"/>
      <c r="GS47" s="167"/>
      <c r="GT47" s="167"/>
      <c r="GU47" s="167"/>
      <c r="GV47" s="167"/>
      <c r="GW47" s="167"/>
      <c r="GX47" s="167"/>
      <c r="GY47" s="167"/>
      <c r="GZ47" s="167"/>
      <c r="HA47" s="167"/>
      <c r="HB47" s="167"/>
      <c r="HC47" s="167"/>
      <c r="HD47" s="167"/>
      <c r="HE47" s="167"/>
      <c r="HF47" s="167"/>
      <c r="HG47" s="167"/>
      <c r="HH47" s="167"/>
      <c r="HI47" s="167"/>
      <c r="HJ47" s="167"/>
      <c r="HK47" s="167"/>
      <c r="HL47" s="167"/>
      <c r="HM47" s="167"/>
      <c r="HN47" s="167"/>
      <c r="HO47" s="167"/>
      <c r="HP47" s="167"/>
      <c r="HQ47" s="167"/>
      <c r="HR47" s="167"/>
      <c r="HS47" s="167"/>
      <c r="HT47" s="167"/>
      <c r="HU47" s="167"/>
      <c r="HV47" s="167"/>
      <c r="HW47" s="167"/>
      <c r="HX47" s="167"/>
      <c r="HY47" s="167"/>
      <c r="HZ47" s="167"/>
      <c r="IA47" s="167"/>
      <c r="IB47" s="167"/>
      <c r="IC47" s="167"/>
      <c r="ID47" s="167"/>
      <c r="IE47" s="167"/>
      <c r="IF47" s="167"/>
      <c r="IG47" s="167"/>
      <c r="IH47" s="167"/>
      <c r="II47" s="167"/>
      <c r="IJ47" s="167"/>
      <c r="IK47" s="167"/>
      <c r="IL47" s="167"/>
      <c r="IM47" s="167"/>
      <c r="IN47" s="167"/>
      <c r="IO47" s="167"/>
      <c r="IP47" s="167"/>
      <c r="IQ47" s="167"/>
      <c r="IR47" s="167"/>
      <c r="IS47" s="167"/>
      <c r="IT47" s="167"/>
      <c r="IU47" s="167"/>
    </row>
    <row r="48" spans="1:255" s="167" customFormat="1" ht="15.75">
      <c r="A48" s="170"/>
      <c r="B48" s="168" t="s">
        <v>2262</v>
      </c>
      <c r="C48" s="168"/>
      <c r="D48" s="169">
        <f>SUM(D46:D47)</f>
        <v>53278.69</v>
      </c>
    </row>
    <row r="49" spans="1:5" s="1293" customFormat="1" ht="15.75">
      <c r="A49" s="1290"/>
      <c r="B49" s="1291"/>
      <c r="C49" s="1291"/>
      <c r="D49" s="1292"/>
    </row>
    <row r="50" spans="1:5" s="167" customFormat="1" ht="15.75">
      <c r="A50" s="164"/>
      <c r="B50" s="57" t="s">
        <v>2254</v>
      </c>
      <c r="C50" s="57"/>
      <c r="D50" s="171">
        <f>D45+D48</f>
        <v>53278.69</v>
      </c>
    </row>
    <row r="51" spans="1:5" s="167" customFormat="1">
      <c r="A51" s="164"/>
      <c r="B51" s="1305" t="s">
        <v>2255</v>
      </c>
      <c r="C51" s="1305"/>
      <c r="D51" s="1306">
        <f>D50*0.22</f>
        <v>11721.311800000001</v>
      </c>
    </row>
    <row r="52" spans="1:5" s="167" customFormat="1" ht="15.75">
      <c r="A52" s="1307"/>
      <c r="B52" s="1308" t="s">
        <v>2253</v>
      </c>
      <c r="C52" s="1308"/>
      <c r="D52" s="1309">
        <f>SUM(D50:D51)</f>
        <v>65000.001800000005</v>
      </c>
    </row>
    <row r="53" spans="1:5" s="167" customFormat="1" ht="15.75">
      <c r="A53" s="1290"/>
      <c r="B53" s="1291"/>
      <c r="C53" s="1291"/>
      <c r="D53" s="1292"/>
    </row>
    <row r="54" spans="1:5" s="167" customFormat="1" ht="15.75">
      <c r="A54" s="164"/>
      <c r="B54" s="57"/>
      <c r="C54" s="57"/>
      <c r="D54" s="171"/>
    </row>
    <row r="55" spans="1:5" s="161" customFormat="1" ht="62.25" customHeight="1">
      <c r="A55" s="50"/>
      <c r="B55" s="1310" t="s">
        <v>2263</v>
      </c>
      <c r="C55" s="52"/>
      <c r="D55" s="160"/>
    </row>
    <row r="56" spans="1:5" s="161" customFormat="1" ht="20.100000000000001" customHeight="1">
      <c r="A56" s="50"/>
      <c r="B56" s="172"/>
      <c r="C56" s="52"/>
      <c r="D56" s="160"/>
    </row>
    <row r="57" spans="1:5" s="161" customFormat="1" ht="20.100000000000001" customHeight="1">
      <c r="A57" s="50"/>
      <c r="B57" s="172"/>
      <c r="C57" s="52"/>
      <c r="D57" s="160"/>
    </row>
    <row r="58" spans="1:5" s="161" customFormat="1">
      <c r="A58" s="50"/>
      <c r="B58" s="58"/>
      <c r="C58" s="52"/>
      <c r="D58" s="160"/>
    </row>
    <row r="59" spans="1:5" ht="15.75">
      <c r="A59" s="55"/>
      <c r="B59" s="158" t="s">
        <v>550</v>
      </c>
      <c r="C59" s="56"/>
      <c r="D59" s="56"/>
      <c r="E59" s="63"/>
    </row>
    <row r="60" spans="1:5">
      <c r="A60" s="50"/>
      <c r="B60" s="54"/>
      <c r="C60" s="52"/>
      <c r="D60" s="63"/>
    </row>
    <row r="61" spans="1:5" ht="15.75">
      <c r="A61" s="164"/>
      <c r="B61" s="187" t="s">
        <v>2167</v>
      </c>
      <c r="C61" s="188"/>
      <c r="D61" s="189">
        <f>'segment1 in vhodni del'!F19</f>
        <v>0</v>
      </c>
    </row>
    <row r="62" spans="1:5" ht="15.75">
      <c r="A62" s="164"/>
      <c r="B62" s="187" t="s">
        <v>660</v>
      </c>
      <c r="C62" s="188"/>
      <c r="D62" s="189">
        <f>segment2!F21</f>
        <v>0</v>
      </c>
    </row>
    <row r="63" spans="1:5" ht="15.75">
      <c r="A63" s="164"/>
      <c r="B63" s="187" t="s">
        <v>661</v>
      </c>
      <c r="C63" s="188"/>
      <c r="D63" s="189">
        <f>segment3!F19</f>
        <v>0</v>
      </c>
    </row>
    <row r="64" spans="1:5" ht="15.75">
      <c r="A64" s="164"/>
      <c r="B64" s="187" t="s">
        <v>662</v>
      </c>
      <c r="C64" s="188"/>
      <c r="D64" s="189">
        <f>segment4!F19</f>
        <v>0</v>
      </c>
    </row>
    <row r="65" spans="1:255" ht="15.75">
      <c r="A65" s="164"/>
      <c r="B65" s="184" t="s">
        <v>664</v>
      </c>
      <c r="C65" s="186"/>
      <c r="D65" s="185">
        <f>segment5!F18</f>
        <v>0</v>
      </c>
    </row>
    <row r="66" spans="1:255" ht="15.75">
      <c r="A66" s="164"/>
      <c r="B66" s="187" t="s">
        <v>665</v>
      </c>
      <c r="C66" s="188"/>
      <c r="D66" s="189">
        <f>segment6!F19</f>
        <v>0</v>
      </c>
    </row>
    <row r="67" spans="1:255" ht="15.75">
      <c r="A67" s="164"/>
      <c r="B67" s="187" t="s">
        <v>684</v>
      </c>
      <c r="C67" s="188"/>
      <c r="D67" s="189">
        <f>'zel piramida'!F19</f>
        <v>0</v>
      </c>
    </row>
    <row r="68" spans="1:255" ht="15.75">
      <c r="A68" s="164"/>
      <c r="B68" s="187" t="s">
        <v>666</v>
      </c>
      <c r="C68" s="188"/>
      <c r="D68" s="189">
        <f>'s park'!F14</f>
        <v>0</v>
      </c>
    </row>
    <row r="69" spans="1:255" ht="15.75">
      <c r="A69" s="164"/>
      <c r="B69" s="184" t="s">
        <v>2170</v>
      </c>
      <c r="C69" s="185"/>
      <c r="D69" s="189">
        <f>'spremljajoči motivi'!F5</f>
        <v>0</v>
      </c>
    </row>
    <row r="70" spans="1:255" ht="15.75">
      <c r="A70" s="164"/>
      <c r="B70" s="184" t="s">
        <v>2168</v>
      </c>
      <c r="C70" s="185"/>
      <c r="D70" s="185">
        <f>SUM(D61:D69)</f>
        <v>0</v>
      </c>
    </row>
    <row r="71" spans="1:255" s="127" customFormat="1">
      <c r="A71" s="164"/>
      <c r="B71" s="176"/>
      <c r="C71" s="48"/>
      <c r="D71" s="48"/>
      <c r="E71" s="167"/>
      <c r="F71" s="167"/>
      <c r="G71" s="167"/>
      <c r="H71" s="167"/>
      <c r="I71" s="167"/>
      <c r="J71" s="167"/>
      <c r="K71" s="167"/>
      <c r="L71" s="167"/>
      <c r="M71" s="167"/>
      <c r="N71" s="167"/>
      <c r="O71" s="167"/>
      <c r="P71" s="167"/>
      <c r="Q71" s="167"/>
      <c r="R71" s="167"/>
      <c r="S71" s="167"/>
      <c r="T71" s="167"/>
      <c r="U71" s="167"/>
      <c r="V71" s="167"/>
      <c r="W71" s="167"/>
      <c r="X71" s="167"/>
      <c r="Y71" s="167"/>
      <c r="Z71" s="167"/>
      <c r="AA71" s="167"/>
      <c r="AB71" s="167"/>
      <c r="AC71" s="167"/>
      <c r="AD71" s="167"/>
      <c r="AE71" s="167"/>
      <c r="AF71" s="167"/>
      <c r="AG71" s="167"/>
      <c r="AH71" s="167"/>
      <c r="AI71" s="167"/>
      <c r="AJ71" s="167"/>
      <c r="AK71" s="167"/>
      <c r="AL71" s="167"/>
      <c r="AM71" s="167"/>
      <c r="AN71" s="167"/>
      <c r="AO71" s="167"/>
      <c r="AP71" s="167"/>
      <c r="AQ71" s="167"/>
      <c r="AR71" s="167"/>
      <c r="AS71" s="167"/>
      <c r="AT71" s="167"/>
      <c r="AU71" s="167"/>
      <c r="AV71" s="167"/>
      <c r="AW71" s="167"/>
      <c r="AX71" s="167"/>
      <c r="AY71" s="167"/>
      <c r="AZ71" s="167"/>
      <c r="BA71" s="167"/>
      <c r="BB71" s="167"/>
      <c r="BC71" s="167"/>
      <c r="BD71" s="167"/>
      <c r="BE71" s="167"/>
      <c r="BF71" s="167"/>
      <c r="BG71" s="167"/>
      <c r="BH71" s="167"/>
      <c r="BI71" s="167"/>
      <c r="BJ71" s="167"/>
      <c r="BK71" s="167"/>
      <c r="BL71" s="167"/>
      <c r="BM71" s="167"/>
      <c r="BN71" s="167"/>
      <c r="BO71" s="167"/>
      <c r="BP71" s="167"/>
      <c r="BQ71" s="167"/>
      <c r="BR71" s="167"/>
      <c r="BS71" s="167"/>
      <c r="BT71" s="167"/>
      <c r="BU71" s="167"/>
      <c r="BV71" s="167"/>
      <c r="BW71" s="167"/>
      <c r="BX71" s="167"/>
      <c r="BY71" s="167"/>
      <c r="BZ71" s="167"/>
      <c r="CA71" s="167"/>
      <c r="CB71" s="167"/>
      <c r="CC71" s="167"/>
      <c r="CD71" s="167"/>
      <c r="CE71" s="167"/>
      <c r="CF71" s="167"/>
      <c r="CG71" s="167"/>
      <c r="CH71" s="167"/>
      <c r="CI71" s="167"/>
      <c r="CJ71" s="167"/>
      <c r="CK71" s="167"/>
      <c r="CL71" s="167"/>
      <c r="CM71" s="167"/>
      <c r="CN71" s="167"/>
      <c r="CO71" s="167"/>
      <c r="CP71" s="167"/>
      <c r="CQ71" s="167"/>
      <c r="CR71" s="167"/>
      <c r="CS71" s="167"/>
      <c r="CT71" s="167"/>
      <c r="CU71" s="167"/>
      <c r="CV71" s="167"/>
      <c r="CW71" s="167"/>
      <c r="CX71" s="167"/>
      <c r="CY71" s="167"/>
      <c r="CZ71" s="167"/>
      <c r="DA71" s="167"/>
      <c r="DB71" s="167"/>
      <c r="DC71" s="167"/>
      <c r="DD71" s="167"/>
      <c r="DE71" s="167"/>
      <c r="DF71" s="167"/>
      <c r="DG71" s="167"/>
      <c r="DH71" s="167"/>
      <c r="DI71" s="167"/>
      <c r="DJ71" s="167"/>
      <c r="DK71" s="167"/>
      <c r="DL71" s="167"/>
      <c r="DM71" s="167"/>
      <c r="DN71" s="167"/>
      <c r="DO71" s="167"/>
      <c r="DP71" s="167"/>
      <c r="DQ71" s="167"/>
      <c r="DR71" s="167"/>
      <c r="DS71" s="167"/>
      <c r="DT71" s="167"/>
      <c r="DU71" s="167"/>
      <c r="DV71" s="167"/>
      <c r="DW71" s="167"/>
      <c r="DX71" s="167"/>
      <c r="DY71" s="167"/>
      <c r="DZ71" s="167"/>
      <c r="EA71" s="167"/>
      <c r="EB71" s="167"/>
      <c r="EC71" s="167"/>
      <c r="ED71" s="167"/>
      <c r="EE71" s="167"/>
      <c r="EF71" s="167"/>
      <c r="EG71" s="167"/>
      <c r="EH71" s="167"/>
      <c r="EI71" s="167"/>
      <c r="EJ71" s="167"/>
      <c r="EK71" s="167"/>
      <c r="EL71" s="167"/>
      <c r="EM71" s="167"/>
      <c r="EN71" s="167"/>
      <c r="EO71" s="167"/>
      <c r="EP71" s="167"/>
      <c r="EQ71" s="167"/>
      <c r="ER71" s="167"/>
      <c r="ES71" s="167"/>
      <c r="ET71" s="167"/>
      <c r="EU71" s="167"/>
      <c r="EV71" s="167"/>
      <c r="EW71" s="167"/>
      <c r="EX71" s="167"/>
      <c r="EY71" s="167"/>
      <c r="EZ71" s="167"/>
      <c r="FA71" s="167"/>
      <c r="FB71" s="167"/>
      <c r="FC71" s="167"/>
      <c r="FD71" s="167"/>
      <c r="FE71" s="167"/>
      <c r="FF71" s="167"/>
      <c r="FG71" s="167"/>
      <c r="FH71" s="167"/>
      <c r="FI71" s="167"/>
      <c r="FJ71" s="167"/>
      <c r="FK71" s="167"/>
      <c r="FL71" s="167"/>
      <c r="FM71" s="167"/>
      <c r="FN71" s="167"/>
      <c r="FO71" s="167"/>
      <c r="FP71" s="167"/>
      <c r="FQ71" s="167"/>
      <c r="FR71" s="167"/>
      <c r="FS71" s="167"/>
      <c r="FT71" s="167"/>
      <c r="FU71" s="167"/>
      <c r="FV71" s="167"/>
      <c r="FW71" s="167"/>
      <c r="FX71" s="167"/>
      <c r="FY71" s="167"/>
      <c r="FZ71" s="167"/>
      <c r="GA71" s="167"/>
      <c r="GB71" s="167"/>
      <c r="GC71" s="167"/>
      <c r="GD71" s="167"/>
      <c r="GE71" s="167"/>
      <c r="GF71" s="167"/>
      <c r="GG71" s="167"/>
      <c r="GH71" s="167"/>
      <c r="GI71" s="167"/>
      <c r="GJ71" s="167"/>
      <c r="GK71" s="167"/>
      <c r="GL71" s="167"/>
      <c r="GM71" s="167"/>
      <c r="GN71" s="167"/>
      <c r="GO71" s="167"/>
      <c r="GP71" s="167"/>
      <c r="GQ71" s="167"/>
      <c r="GR71" s="167"/>
      <c r="GS71" s="167"/>
      <c r="GT71" s="167"/>
      <c r="GU71" s="167"/>
      <c r="GV71" s="167"/>
      <c r="GW71" s="167"/>
      <c r="GX71" s="167"/>
      <c r="GY71" s="167"/>
      <c r="GZ71" s="167"/>
      <c r="HA71" s="167"/>
      <c r="HB71" s="167"/>
      <c r="HC71" s="167"/>
      <c r="HD71" s="167"/>
      <c r="HE71" s="167"/>
      <c r="HF71" s="167"/>
      <c r="HG71" s="167"/>
      <c r="HH71" s="167"/>
      <c r="HI71" s="167"/>
      <c r="HJ71" s="167"/>
      <c r="HK71" s="167"/>
      <c r="HL71" s="167"/>
      <c r="HM71" s="167"/>
      <c r="HN71" s="167"/>
      <c r="HO71" s="167"/>
      <c r="HP71" s="167"/>
      <c r="HQ71" s="167"/>
      <c r="HR71" s="167"/>
      <c r="HS71" s="167"/>
      <c r="HT71" s="167"/>
      <c r="HU71" s="167"/>
      <c r="HV71" s="167"/>
      <c r="HW71" s="167"/>
      <c r="HX71" s="167"/>
      <c r="HY71" s="167"/>
      <c r="HZ71" s="167"/>
      <c r="IA71" s="167"/>
      <c r="IB71" s="167"/>
      <c r="IC71" s="167"/>
      <c r="ID71" s="167"/>
      <c r="IE71" s="167"/>
      <c r="IF71" s="167"/>
      <c r="IG71" s="167"/>
      <c r="IH71" s="167"/>
      <c r="II71" s="167"/>
      <c r="IJ71" s="167"/>
      <c r="IK71" s="167"/>
      <c r="IL71" s="167"/>
      <c r="IM71" s="167"/>
      <c r="IN71" s="167"/>
      <c r="IO71" s="167"/>
      <c r="IP71" s="167"/>
      <c r="IQ71" s="167"/>
      <c r="IR71" s="167"/>
      <c r="IS71" s="167"/>
      <c r="IT71" s="167"/>
      <c r="IU71" s="167"/>
    </row>
    <row r="72" spans="1:255" s="127" customFormat="1" ht="15.75">
      <c r="A72" s="164"/>
      <c r="B72" s="184" t="s">
        <v>667</v>
      </c>
      <c r="C72" s="185"/>
      <c r="D72" s="185">
        <f>SUM(D70:D70)</f>
        <v>0</v>
      </c>
      <c r="E72" s="167"/>
      <c r="F72" s="167"/>
      <c r="G72" s="167"/>
      <c r="H72" s="167"/>
      <c r="I72" s="167"/>
      <c r="J72" s="167"/>
      <c r="K72" s="167"/>
      <c r="L72" s="167"/>
      <c r="M72" s="167"/>
      <c r="N72" s="167"/>
      <c r="O72" s="167"/>
      <c r="P72" s="167"/>
      <c r="Q72" s="167"/>
      <c r="R72" s="167"/>
      <c r="S72" s="167"/>
      <c r="T72" s="167"/>
      <c r="U72" s="167"/>
      <c r="V72" s="167"/>
      <c r="W72" s="167"/>
      <c r="X72" s="167"/>
      <c r="Y72" s="167"/>
      <c r="Z72" s="167"/>
      <c r="AA72" s="167"/>
      <c r="AB72" s="167"/>
      <c r="AC72" s="167"/>
      <c r="AD72" s="167"/>
      <c r="AE72" s="167"/>
      <c r="AF72" s="167"/>
      <c r="AG72" s="167"/>
      <c r="AH72" s="167"/>
      <c r="AI72" s="167"/>
      <c r="AJ72" s="167"/>
      <c r="AK72" s="167"/>
      <c r="AL72" s="167"/>
      <c r="AM72" s="167"/>
      <c r="AN72" s="167"/>
      <c r="AO72" s="167"/>
      <c r="AP72" s="167"/>
      <c r="AQ72" s="167"/>
      <c r="AR72" s="167"/>
      <c r="AS72" s="167"/>
      <c r="AT72" s="167"/>
      <c r="AU72" s="167"/>
      <c r="AV72" s="167"/>
      <c r="AW72" s="167"/>
      <c r="AX72" s="167"/>
      <c r="AY72" s="167"/>
      <c r="AZ72" s="167"/>
      <c r="BA72" s="167"/>
      <c r="BB72" s="167"/>
      <c r="BC72" s="167"/>
      <c r="BD72" s="167"/>
      <c r="BE72" s="167"/>
      <c r="BF72" s="167"/>
      <c r="BG72" s="167"/>
      <c r="BH72" s="167"/>
      <c r="BI72" s="167"/>
      <c r="BJ72" s="167"/>
      <c r="BK72" s="167"/>
      <c r="BL72" s="167"/>
      <c r="BM72" s="167"/>
      <c r="BN72" s="167"/>
      <c r="BO72" s="167"/>
      <c r="BP72" s="167"/>
      <c r="BQ72" s="167"/>
      <c r="BR72" s="167"/>
      <c r="BS72" s="167"/>
      <c r="BT72" s="167"/>
      <c r="BU72" s="167"/>
      <c r="BV72" s="167"/>
      <c r="BW72" s="167"/>
      <c r="BX72" s="167"/>
      <c r="BY72" s="167"/>
      <c r="BZ72" s="167"/>
      <c r="CA72" s="167"/>
      <c r="CB72" s="167"/>
      <c r="CC72" s="167"/>
      <c r="CD72" s="167"/>
      <c r="CE72" s="167"/>
      <c r="CF72" s="167"/>
      <c r="CG72" s="167"/>
      <c r="CH72" s="167"/>
      <c r="CI72" s="167"/>
      <c r="CJ72" s="167"/>
      <c r="CK72" s="167"/>
      <c r="CL72" s="167"/>
      <c r="CM72" s="167"/>
      <c r="CN72" s="167"/>
      <c r="CO72" s="167"/>
      <c r="CP72" s="167"/>
      <c r="CQ72" s="167"/>
      <c r="CR72" s="167"/>
      <c r="CS72" s="167"/>
      <c r="CT72" s="167"/>
      <c r="CU72" s="167"/>
      <c r="CV72" s="167"/>
      <c r="CW72" s="167"/>
      <c r="CX72" s="167"/>
      <c r="CY72" s="167"/>
      <c r="CZ72" s="167"/>
      <c r="DA72" s="167"/>
      <c r="DB72" s="167"/>
      <c r="DC72" s="167"/>
      <c r="DD72" s="167"/>
      <c r="DE72" s="167"/>
      <c r="DF72" s="167"/>
      <c r="DG72" s="167"/>
      <c r="DH72" s="167"/>
      <c r="DI72" s="167"/>
      <c r="DJ72" s="167"/>
      <c r="DK72" s="167"/>
      <c r="DL72" s="167"/>
      <c r="DM72" s="167"/>
      <c r="DN72" s="167"/>
      <c r="DO72" s="167"/>
      <c r="DP72" s="167"/>
      <c r="DQ72" s="167"/>
      <c r="DR72" s="167"/>
      <c r="DS72" s="167"/>
      <c r="DT72" s="167"/>
      <c r="DU72" s="167"/>
      <c r="DV72" s="167"/>
      <c r="DW72" s="167"/>
      <c r="DX72" s="167"/>
      <c r="DY72" s="167"/>
      <c r="DZ72" s="167"/>
      <c r="EA72" s="167"/>
      <c r="EB72" s="167"/>
      <c r="EC72" s="167"/>
      <c r="ED72" s="167"/>
      <c r="EE72" s="167"/>
      <c r="EF72" s="167"/>
      <c r="EG72" s="167"/>
      <c r="EH72" s="167"/>
      <c r="EI72" s="167"/>
      <c r="EJ72" s="167"/>
      <c r="EK72" s="167"/>
      <c r="EL72" s="167"/>
      <c r="EM72" s="167"/>
      <c r="EN72" s="167"/>
      <c r="EO72" s="167"/>
      <c r="EP72" s="167"/>
      <c r="EQ72" s="167"/>
      <c r="ER72" s="167"/>
      <c r="ES72" s="167"/>
      <c r="ET72" s="167"/>
      <c r="EU72" s="167"/>
      <c r="EV72" s="167"/>
      <c r="EW72" s="167"/>
      <c r="EX72" s="167"/>
      <c r="EY72" s="167"/>
      <c r="EZ72" s="167"/>
      <c r="FA72" s="167"/>
      <c r="FB72" s="167"/>
      <c r="FC72" s="167"/>
      <c r="FD72" s="167"/>
      <c r="FE72" s="167"/>
      <c r="FF72" s="167"/>
      <c r="FG72" s="167"/>
      <c r="FH72" s="167"/>
      <c r="FI72" s="167"/>
      <c r="FJ72" s="167"/>
      <c r="FK72" s="167"/>
      <c r="FL72" s="167"/>
      <c r="FM72" s="167"/>
      <c r="FN72" s="167"/>
      <c r="FO72" s="167"/>
      <c r="FP72" s="167"/>
      <c r="FQ72" s="167"/>
      <c r="FR72" s="167"/>
      <c r="FS72" s="167"/>
      <c r="FT72" s="167"/>
      <c r="FU72" s="167"/>
      <c r="FV72" s="167"/>
      <c r="FW72" s="167"/>
      <c r="FX72" s="167"/>
      <c r="FY72" s="167"/>
      <c r="FZ72" s="167"/>
      <c r="GA72" s="167"/>
      <c r="GB72" s="167"/>
      <c r="GC72" s="167"/>
      <c r="GD72" s="167"/>
      <c r="GE72" s="167"/>
      <c r="GF72" s="167"/>
      <c r="GG72" s="167"/>
      <c r="GH72" s="167"/>
      <c r="GI72" s="167"/>
      <c r="GJ72" s="167"/>
      <c r="GK72" s="167"/>
      <c r="GL72" s="167"/>
      <c r="GM72" s="167"/>
      <c r="GN72" s="167"/>
      <c r="GO72" s="167"/>
      <c r="GP72" s="167"/>
      <c r="GQ72" s="167"/>
      <c r="GR72" s="167"/>
      <c r="GS72" s="167"/>
      <c r="GT72" s="167"/>
      <c r="GU72" s="167"/>
      <c r="GV72" s="167"/>
      <c r="GW72" s="167"/>
      <c r="GX72" s="167"/>
      <c r="GY72" s="167"/>
      <c r="GZ72" s="167"/>
      <c r="HA72" s="167"/>
      <c r="HB72" s="167"/>
      <c r="HC72" s="167"/>
      <c r="HD72" s="167"/>
      <c r="HE72" s="167"/>
      <c r="HF72" s="167"/>
      <c r="HG72" s="167"/>
      <c r="HH72" s="167"/>
      <c r="HI72" s="167"/>
      <c r="HJ72" s="167"/>
      <c r="HK72" s="167"/>
      <c r="HL72" s="167"/>
      <c r="HM72" s="167"/>
      <c r="HN72" s="167"/>
      <c r="HO72" s="167"/>
      <c r="HP72" s="167"/>
      <c r="HQ72" s="167"/>
      <c r="HR72" s="167"/>
      <c r="HS72" s="167"/>
      <c r="HT72" s="167"/>
      <c r="HU72" s="167"/>
      <c r="HV72" s="167"/>
      <c r="HW72" s="167"/>
      <c r="HX72" s="167"/>
      <c r="HY72" s="167"/>
      <c r="HZ72" s="167"/>
      <c r="IA72" s="167"/>
      <c r="IB72" s="167"/>
      <c r="IC72" s="167"/>
      <c r="ID72" s="167"/>
      <c r="IE72" s="167"/>
      <c r="IF72" s="167"/>
      <c r="IG72" s="167"/>
      <c r="IH72" s="167"/>
      <c r="II72" s="167"/>
      <c r="IJ72" s="167"/>
      <c r="IK72" s="167"/>
      <c r="IL72" s="167"/>
      <c r="IM72" s="167"/>
      <c r="IN72" s="167"/>
      <c r="IO72" s="167"/>
      <c r="IP72" s="167"/>
      <c r="IQ72" s="167"/>
      <c r="IR72" s="167"/>
      <c r="IS72" s="167"/>
      <c r="IT72" s="167"/>
      <c r="IU72" s="167"/>
    </row>
    <row r="73" spans="1:255" s="127" customFormat="1" ht="15.75">
      <c r="A73" s="164"/>
      <c r="B73" s="57"/>
      <c r="C73" s="171"/>
      <c r="D73" s="171"/>
      <c r="E73" s="167"/>
      <c r="F73" s="167"/>
      <c r="G73" s="167"/>
      <c r="H73" s="167"/>
      <c r="I73" s="167"/>
      <c r="J73" s="167"/>
      <c r="K73" s="167"/>
      <c r="L73" s="167"/>
      <c r="M73" s="167"/>
      <c r="N73" s="167"/>
      <c r="O73" s="167"/>
      <c r="P73" s="167"/>
      <c r="Q73" s="167"/>
      <c r="R73" s="167"/>
      <c r="S73" s="167"/>
      <c r="T73" s="167"/>
      <c r="U73" s="167"/>
      <c r="V73" s="167"/>
      <c r="W73" s="167"/>
      <c r="X73" s="167"/>
      <c r="Y73" s="167"/>
      <c r="Z73" s="167"/>
      <c r="AA73" s="167"/>
      <c r="AB73" s="167"/>
      <c r="AC73" s="167"/>
      <c r="AD73" s="167"/>
      <c r="AE73" s="167"/>
      <c r="AF73" s="167"/>
      <c r="AG73" s="167"/>
      <c r="AH73" s="167"/>
      <c r="AI73" s="167"/>
      <c r="AJ73" s="167"/>
      <c r="AK73" s="167"/>
      <c r="AL73" s="167"/>
      <c r="AM73" s="167"/>
      <c r="AN73" s="167"/>
      <c r="AO73" s="167"/>
      <c r="AP73" s="167"/>
      <c r="AQ73" s="167"/>
      <c r="AR73" s="167"/>
      <c r="AS73" s="167"/>
      <c r="AT73" s="167"/>
      <c r="AU73" s="167"/>
      <c r="AV73" s="167"/>
      <c r="AW73" s="167"/>
      <c r="AX73" s="167"/>
      <c r="AY73" s="167"/>
      <c r="AZ73" s="167"/>
      <c r="BA73" s="167"/>
      <c r="BB73" s="167"/>
      <c r="BC73" s="167"/>
      <c r="BD73" s="167"/>
      <c r="BE73" s="167"/>
      <c r="BF73" s="167"/>
      <c r="BG73" s="167"/>
      <c r="BH73" s="167"/>
      <c r="BI73" s="167"/>
      <c r="BJ73" s="167"/>
      <c r="BK73" s="167"/>
      <c r="BL73" s="167"/>
      <c r="BM73" s="167"/>
      <c r="BN73" s="167"/>
      <c r="BO73" s="167"/>
      <c r="BP73" s="167"/>
      <c r="BQ73" s="167"/>
      <c r="BR73" s="167"/>
      <c r="BS73" s="167"/>
      <c r="BT73" s="167"/>
      <c r="BU73" s="167"/>
      <c r="BV73" s="167"/>
      <c r="BW73" s="167"/>
      <c r="BX73" s="167"/>
      <c r="BY73" s="167"/>
      <c r="BZ73" s="167"/>
      <c r="CA73" s="167"/>
      <c r="CB73" s="167"/>
      <c r="CC73" s="167"/>
      <c r="CD73" s="167"/>
      <c r="CE73" s="167"/>
      <c r="CF73" s="167"/>
      <c r="CG73" s="167"/>
      <c r="CH73" s="167"/>
      <c r="CI73" s="167"/>
      <c r="CJ73" s="167"/>
      <c r="CK73" s="167"/>
      <c r="CL73" s="167"/>
      <c r="CM73" s="167"/>
      <c r="CN73" s="167"/>
      <c r="CO73" s="167"/>
      <c r="CP73" s="167"/>
      <c r="CQ73" s="167"/>
      <c r="CR73" s="167"/>
      <c r="CS73" s="167"/>
      <c r="CT73" s="167"/>
      <c r="CU73" s="167"/>
      <c r="CV73" s="167"/>
      <c r="CW73" s="167"/>
      <c r="CX73" s="167"/>
      <c r="CY73" s="167"/>
      <c r="CZ73" s="167"/>
      <c r="DA73" s="167"/>
      <c r="DB73" s="167"/>
      <c r="DC73" s="167"/>
      <c r="DD73" s="167"/>
      <c r="DE73" s="167"/>
      <c r="DF73" s="167"/>
      <c r="DG73" s="167"/>
      <c r="DH73" s="167"/>
      <c r="DI73" s="167"/>
      <c r="DJ73" s="167"/>
      <c r="DK73" s="167"/>
      <c r="DL73" s="167"/>
      <c r="DM73" s="167"/>
      <c r="DN73" s="167"/>
      <c r="DO73" s="167"/>
      <c r="DP73" s="167"/>
      <c r="DQ73" s="167"/>
      <c r="DR73" s="167"/>
      <c r="DS73" s="167"/>
      <c r="DT73" s="167"/>
      <c r="DU73" s="167"/>
      <c r="DV73" s="167"/>
      <c r="DW73" s="167"/>
      <c r="DX73" s="167"/>
      <c r="DY73" s="167"/>
      <c r="DZ73" s="167"/>
      <c r="EA73" s="167"/>
      <c r="EB73" s="167"/>
      <c r="EC73" s="167"/>
      <c r="ED73" s="167"/>
      <c r="EE73" s="167"/>
      <c r="EF73" s="167"/>
      <c r="EG73" s="167"/>
      <c r="EH73" s="167"/>
      <c r="EI73" s="167"/>
      <c r="EJ73" s="167"/>
      <c r="EK73" s="167"/>
      <c r="EL73" s="167"/>
      <c r="EM73" s="167"/>
      <c r="EN73" s="167"/>
      <c r="EO73" s="167"/>
      <c r="EP73" s="167"/>
      <c r="EQ73" s="167"/>
      <c r="ER73" s="167"/>
      <c r="ES73" s="167"/>
      <c r="ET73" s="167"/>
      <c r="EU73" s="167"/>
      <c r="EV73" s="167"/>
      <c r="EW73" s="167"/>
      <c r="EX73" s="167"/>
      <c r="EY73" s="167"/>
      <c r="EZ73" s="167"/>
      <c r="FA73" s="167"/>
      <c r="FB73" s="167"/>
      <c r="FC73" s="167"/>
      <c r="FD73" s="167"/>
      <c r="FE73" s="167"/>
      <c r="FF73" s="167"/>
      <c r="FG73" s="167"/>
      <c r="FH73" s="167"/>
      <c r="FI73" s="167"/>
      <c r="FJ73" s="167"/>
      <c r="FK73" s="167"/>
      <c r="FL73" s="167"/>
      <c r="FM73" s="167"/>
      <c r="FN73" s="167"/>
      <c r="FO73" s="167"/>
      <c r="FP73" s="167"/>
      <c r="FQ73" s="167"/>
      <c r="FR73" s="167"/>
      <c r="FS73" s="167"/>
      <c r="FT73" s="167"/>
      <c r="FU73" s="167"/>
      <c r="FV73" s="167"/>
      <c r="FW73" s="167"/>
      <c r="FX73" s="167"/>
      <c r="FY73" s="167"/>
      <c r="FZ73" s="167"/>
      <c r="GA73" s="167"/>
      <c r="GB73" s="167"/>
      <c r="GC73" s="167"/>
      <c r="GD73" s="167"/>
      <c r="GE73" s="167"/>
      <c r="GF73" s="167"/>
      <c r="GG73" s="167"/>
      <c r="GH73" s="167"/>
      <c r="GI73" s="167"/>
      <c r="GJ73" s="167"/>
      <c r="GK73" s="167"/>
      <c r="GL73" s="167"/>
      <c r="GM73" s="167"/>
      <c r="GN73" s="167"/>
      <c r="GO73" s="167"/>
      <c r="GP73" s="167"/>
      <c r="GQ73" s="167"/>
      <c r="GR73" s="167"/>
      <c r="GS73" s="167"/>
      <c r="GT73" s="167"/>
      <c r="GU73" s="167"/>
      <c r="GV73" s="167"/>
      <c r="GW73" s="167"/>
      <c r="GX73" s="167"/>
      <c r="GY73" s="167"/>
      <c r="GZ73" s="167"/>
      <c r="HA73" s="167"/>
      <c r="HB73" s="167"/>
      <c r="HC73" s="167"/>
      <c r="HD73" s="167"/>
      <c r="HE73" s="167"/>
      <c r="HF73" s="167"/>
      <c r="HG73" s="167"/>
      <c r="HH73" s="167"/>
      <c r="HI73" s="167"/>
      <c r="HJ73" s="167"/>
      <c r="HK73" s="167"/>
      <c r="HL73" s="167"/>
      <c r="HM73" s="167"/>
      <c r="HN73" s="167"/>
      <c r="HO73" s="167"/>
      <c r="HP73" s="167"/>
      <c r="HQ73" s="167"/>
      <c r="HR73" s="167"/>
      <c r="HS73" s="167"/>
      <c r="HT73" s="167"/>
      <c r="HU73" s="167"/>
      <c r="HV73" s="167"/>
      <c r="HW73" s="167"/>
      <c r="HX73" s="167"/>
      <c r="HY73" s="167"/>
      <c r="HZ73" s="167"/>
      <c r="IA73" s="167"/>
      <c r="IB73" s="167"/>
      <c r="IC73" s="167"/>
      <c r="ID73" s="167"/>
      <c r="IE73" s="167"/>
      <c r="IF73" s="167"/>
      <c r="IG73" s="167"/>
      <c r="IH73" s="167"/>
      <c r="II73" s="167"/>
      <c r="IJ73" s="167"/>
      <c r="IK73" s="167"/>
      <c r="IL73" s="167"/>
      <c r="IM73" s="167"/>
      <c r="IN73" s="167"/>
      <c r="IO73" s="167"/>
      <c r="IP73" s="167"/>
      <c r="IQ73" s="167"/>
      <c r="IR73" s="167"/>
      <c r="IS73" s="167"/>
      <c r="IT73" s="167"/>
      <c r="IU73" s="167"/>
    </row>
    <row r="74" spans="1:255" s="127" customFormat="1">
      <c r="A74" s="164"/>
      <c r="B74" s="173" t="s">
        <v>881</v>
      </c>
      <c r="C74" s="47"/>
      <c r="D74" s="171"/>
      <c r="E74" s="171"/>
      <c r="F74" s="175"/>
      <c r="G74" s="167"/>
      <c r="H74" s="167"/>
      <c r="I74" s="167"/>
      <c r="J74" s="167"/>
      <c r="K74" s="167"/>
      <c r="L74" s="167"/>
      <c r="M74" s="167"/>
      <c r="N74" s="167"/>
      <c r="O74" s="167"/>
      <c r="P74" s="167"/>
      <c r="Q74" s="167"/>
      <c r="R74" s="167"/>
      <c r="S74" s="167"/>
      <c r="T74" s="167"/>
      <c r="U74" s="167"/>
      <c r="V74" s="167"/>
      <c r="W74" s="167"/>
      <c r="X74" s="167"/>
      <c r="Y74" s="167"/>
      <c r="Z74" s="167"/>
      <c r="AA74" s="167"/>
      <c r="AB74" s="167"/>
      <c r="AC74" s="167"/>
      <c r="AD74" s="167"/>
      <c r="AE74" s="167"/>
      <c r="AF74" s="167"/>
      <c r="AG74" s="167"/>
      <c r="AH74" s="167"/>
      <c r="AI74" s="167"/>
      <c r="AJ74" s="167"/>
      <c r="AK74" s="167"/>
      <c r="AL74" s="167"/>
      <c r="AM74" s="167"/>
      <c r="AN74" s="167"/>
      <c r="AO74" s="167"/>
      <c r="AP74" s="167"/>
      <c r="AQ74" s="167"/>
      <c r="AR74" s="167"/>
      <c r="AS74" s="167"/>
      <c r="AT74" s="167"/>
      <c r="AU74" s="167"/>
      <c r="AV74" s="167"/>
      <c r="AW74" s="167"/>
      <c r="AX74" s="167"/>
      <c r="AY74" s="167"/>
      <c r="AZ74" s="167"/>
      <c r="BA74" s="167"/>
      <c r="BB74" s="167"/>
      <c r="BC74" s="167"/>
      <c r="BD74" s="167"/>
      <c r="BE74" s="167"/>
      <c r="BF74" s="167"/>
      <c r="BG74" s="167"/>
      <c r="BH74" s="167"/>
      <c r="BI74" s="167"/>
      <c r="BJ74" s="167"/>
      <c r="BK74" s="167"/>
      <c r="BL74" s="167"/>
      <c r="BM74" s="167"/>
      <c r="BN74" s="167"/>
      <c r="BO74" s="167"/>
      <c r="BP74" s="167"/>
      <c r="BQ74" s="167"/>
      <c r="BR74" s="167"/>
      <c r="BS74" s="167"/>
      <c r="BT74" s="167"/>
      <c r="BU74" s="167"/>
      <c r="BV74" s="167"/>
      <c r="BW74" s="167"/>
      <c r="BX74" s="167"/>
      <c r="BY74" s="167"/>
      <c r="BZ74" s="167"/>
      <c r="CA74" s="167"/>
      <c r="CB74" s="167"/>
      <c r="CC74" s="167"/>
      <c r="CD74" s="167"/>
      <c r="CE74" s="167"/>
      <c r="CF74" s="167"/>
      <c r="CG74" s="167"/>
      <c r="CH74" s="167"/>
      <c r="CI74" s="167"/>
      <c r="CJ74" s="167"/>
      <c r="CK74" s="167"/>
      <c r="CL74" s="167"/>
      <c r="CM74" s="167"/>
      <c r="CN74" s="167"/>
      <c r="CO74" s="167"/>
      <c r="CP74" s="167"/>
      <c r="CQ74" s="167"/>
      <c r="CR74" s="167"/>
      <c r="CS74" s="167"/>
      <c r="CT74" s="167"/>
      <c r="CU74" s="167"/>
      <c r="CV74" s="167"/>
      <c r="CW74" s="167"/>
      <c r="CX74" s="167"/>
      <c r="CY74" s="167"/>
      <c r="CZ74" s="167"/>
      <c r="DA74" s="167"/>
      <c r="DB74" s="167"/>
      <c r="DC74" s="167"/>
      <c r="DD74" s="167"/>
      <c r="DE74" s="167"/>
      <c r="DF74" s="167"/>
      <c r="DG74" s="167"/>
      <c r="DH74" s="167"/>
      <c r="DI74" s="167"/>
      <c r="DJ74" s="167"/>
      <c r="DK74" s="167"/>
      <c r="DL74" s="167"/>
      <c r="DM74" s="167"/>
      <c r="DN74" s="167"/>
      <c r="DO74" s="167"/>
      <c r="DP74" s="167"/>
      <c r="DQ74" s="167"/>
      <c r="DR74" s="167"/>
      <c r="DS74" s="167"/>
      <c r="DT74" s="167"/>
      <c r="DU74" s="167"/>
      <c r="DV74" s="167"/>
      <c r="DW74" s="167"/>
      <c r="DX74" s="167"/>
      <c r="DY74" s="167"/>
      <c r="DZ74" s="167"/>
      <c r="EA74" s="167"/>
      <c r="EB74" s="167"/>
      <c r="EC74" s="167"/>
      <c r="ED74" s="167"/>
      <c r="EE74" s="167"/>
      <c r="EF74" s="167"/>
      <c r="EG74" s="167"/>
      <c r="EH74" s="167"/>
      <c r="EI74" s="167"/>
      <c r="EJ74" s="167"/>
      <c r="EK74" s="167"/>
      <c r="EL74" s="167"/>
      <c r="EM74" s="167"/>
      <c r="EN74" s="167"/>
      <c r="EO74" s="167"/>
      <c r="EP74" s="167"/>
      <c r="EQ74" s="167"/>
      <c r="ER74" s="167"/>
      <c r="ES74" s="167"/>
      <c r="ET74" s="167"/>
      <c r="EU74" s="167"/>
      <c r="EV74" s="167"/>
      <c r="EW74" s="167"/>
      <c r="EX74" s="167"/>
      <c r="EY74" s="167"/>
      <c r="EZ74" s="167"/>
      <c r="FA74" s="167"/>
      <c r="FB74" s="167"/>
      <c r="FC74" s="167"/>
      <c r="FD74" s="167"/>
      <c r="FE74" s="167"/>
      <c r="FF74" s="167"/>
      <c r="FG74" s="167"/>
      <c r="FH74" s="167"/>
      <c r="FI74" s="167"/>
      <c r="FJ74" s="167"/>
      <c r="FK74" s="167"/>
      <c r="FL74" s="167"/>
      <c r="FM74" s="167"/>
      <c r="FN74" s="167"/>
      <c r="FO74" s="167"/>
      <c r="FP74" s="167"/>
      <c r="FQ74" s="167"/>
      <c r="FR74" s="167"/>
      <c r="FS74" s="167"/>
      <c r="FT74" s="167"/>
      <c r="FU74" s="167"/>
      <c r="FV74" s="167"/>
      <c r="FW74" s="167"/>
      <c r="FX74" s="167"/>
      <c r="FY74" s="167"/>
      <c r="FZ74" s="167"/>
      <c r="GA74" s="167"/>
      <c r="GB74" s="167"/>
      <c r="GC74" s="167"/>
      <c r="GD74" s="167"/>
      <c r="GE74" s="167"/>
      <c r="GF74" s="167"/>
      <c r="GG74" s="167"/>
      <c r="GH74" s="167"/>
      <c r="GI74" s="167"/>
      <c r="GJ74" s="167"/>
      <c r="GK74" s="167"/>
      <c r="GL74" s="167"/>
      <c r="GM74" s="167"/>
      <c r="GN74" s="167"/>
      <c r="GO74" s="167"/>
      <c r="GP74" s="167"/>
      <c r="GQ74" s="167"/>
      <c r="GR74" s="167"/>
      <c r="GS74" s="167"/>
      <c r="GT74" s="167"/>
      <c r="GU74" s="167"/>
      <c r="GV74" s="167"/>
      <c r="GW74" s="167"/>
      <c r="GX74" s="167"/>
      <c r="GY74" s="167"/>
      <c r="GZ74" s="167"/>
      <c r="HA74" s="167"/>
      <c r="HB74" s="167"/>
      <c r="HC74" s="167"/>
      <c r="HD74" s="167"/>
      <c r="HE74" s="167"/>
      <c r="HF74" s="167"/>
      <c r="HG74" s="167"/>
      <c r="HH74" s="167"/>
      <c r="HI74" s="167"/>
      <c r="HJ74" s="167"/>
      <c r="HK74" s="167"/>
      <c r="HL74" s="167"/>
      <c r="HM74" s="167"/>
      <c r="HN74" s="167"/>
      <c r="HO74" s="167"/>
      <c r="HP74" s="167"/>
      <c r="HQ74" s="167"/>
      <c r="HR74" s="167"/>
      <c r="HS74" s="167"/>
      <c r="HT74" s="167"/>
      <c r="HU74" s="167"/>
      <c r="HV74" s="167"/>
      <c r="HW74" s="167"/>
      <c r="HX74" s="167"/>
      <c r="HY74" s="167"/>
      <c r="HZ74" s="167"/>
      <c r="IA74" s="167"/>
      <c r="IB74" s="167"/>
      <c r="IC74" s="167"/>
      <c r="ID74" s="167"/>
      <c r="IE74" s="167"/>
      <c r="IF74" s="167"/>
      <c r="IG74" s="167"/>
      <c r="IH74" s="167"/>
      <c r="II74" s="167"/>
      <c r="IJ74" s="167"/>
      <c r="IK74" s="167"/>
      <c r="IL74" s="167"/>
      <c r="IM74" s="167"/>
      <c r="IN74" s="167"/>
      <c r="IO74" s="167"/>
      <c r="IP74" s="167"/>
      <c r="IQ74" s="167"/>
      <c r="IR74" s="167"/>
      <c r="IS74" s="167"/>
      <c r="IT74" s="167"/>
      <c r="IU74" s="167"/>
    </row>
    <row r="75" spans="1:255" s="127" customFormat="1">
      <c r="A75" s="164"/>
      <c r="B75" s="173"/>
      <c r="C75" s="47"/>
      <c r="D75" s="171"/>
      <c r="E75" s="171"/>
      <c r="F75" s="175"/>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7"/>
      <c r="AR75" s="167"/>
      <c r="AS75" s="167"/>
      <c r="AT75" s="167"/>
      <c r="AU75" s="167"/>
      <c r="AV75" s="167"/>
      <c r="AW75" s="167"/>
      <c r="AX75" s="167"/>
      <c r="AY75" s="167"/>
      <c r="AZ75" s="167"/>
      <c r="BA75" s="167"/>
      <c r="BB75" s="167"/>
      <c r="BC75" s="167"/>
      <c r="BD75" s="167"/>
      <c r="BE75" s="167"/>
      <c r="BF75" s="167"/>
      <c r="BG75" s="167"/>
      <c r="BH75" s="167"/>
      <c r="BI75" s="167"/>
      <c r="BJ75" s="167"/>
      <c r="BK75" s="167"/>
      <c r="BL75" s="167"/>
      <c r="BM75" s="167"/>
      <c r="BN75" s="167"/>
      <c r="BO75" s="167"/>
      <c r="BP75" s="167"/>
      <c r="BQ75" s="167"/>
      <c r="BR75" s="167"/>
      <c r="BS75" s="167"/>
      <c r="BT75" s="167"/>
      <c r="BU75" s="167"/>
      <c r="BV75" s="167"/>
      <c r="BW75" s="167"/>
      <c r="BX75" s="167"/>
      <c r="BY75" s="167"/>
      <c r="BZ75" s="167"/>
      <c r="CA75" s="167"/>
      <c r="CB75" s="167"/>
      <c r="CC75" s="167"/>
      <c r="CD75" s="167"/>
      <c r="CE75" s="167"/>
      <c r="CF75" s="167"/>
      <c r="CG75" s="167"/>
      <c r="CH75" s="167"/>
      <c r="CI75" s="167"/>
      <c r="CJ75" s="167"/>
      <c r="CK75" s="167"/>
      <c r="CL75" s="167"/>
      <c r="CM75" s="167"/>
      <c r="CN75" s="167"/>
      <c r="CO75" s="167"/>
      <c r="CP75" s="167"/>
      <c r="CQ75" s="167"/>
      <c r="CR75" s="167"/>
      <c r="CS75" s="167"/>
      <c r="CT75" s="167"/>
      <c r="CU75" s="167"/>
      <c r="CV75" s="167"/>
      <c r="CW75" s="167"/>
      <c r="CX75" s="167"/>
      <c r="CY75" s="167"/>
      <c r="CZ75" s="167"/>
      <c r="DA75" s="167"/>
      <c r="DB75" s="167"/>
      <c r="DC75" s="167"/>
      <c r="DD75" s="167"/>
      <c r="DE75" s="167"/>
      <c r="DF75" s="167"/>
      <c r="DG75" s="167"/>
      <c r="DH75" s="167"/>
      <c r="DI75" s="167"/>
      <c r="DJ75" s="167"/>
      <c r="DK75" s="167"/>
      <c r="DL75" s="167"/>
      <c r="DM75" s="167"/>
      <c r="DN75" s="167"/>
      <c r="DO75" s="167"/>
      <c r="DP75" s="167"/>
      <c r="DQ75" s="167"/>
      <c r="DR75" s="167"/>
      <c r="DS75" s="167"/>
      <c r="DT75" s="167"/>
      <c r="DU75" s="167"/>
      <c r="DV75" s="167"/>
      <c r="DW75" s="167"/>
      <c r="DX75" s="167"/>
      <c r="DY75" s="167"/>
      <c r="DZ75" s="167"/>
      <c r="EA75" s="167"/>
      <c r="EB75" s="167"/>
      <c r="EC75" s="167"/>
      <c r="ED75" s="167"/>
      <c r="EE75" s="167"/>
      <c r="EF75" s="167"/>
      <c r="EG75" s="167"/>
      <c r="EH75" s="167"/>
      <c r="EI75" s="167"/>
      <c r="EJ75" s="167"/>
      <c r="EK75" s="167"/>
      <c r="EL75" s="167"/>
      <c r="EM75" s="167"/>
      <c r="EN75" s="167"/>
      <c r="EO75" s="167"/>
      <c r="EP75" s="167"/>
      <c r="EQ75" s="167"/>
      <c r="ER75" s="167"/>
      <c r="ES75" s="167"/>
      <c r="ET75" s="167"/>
      <c r="EU75" s="167"/>
      <c r="EV75" s="167"/>
      <c r="EW75" s="167"/>
      <c r="EX75" s="167"/>
      <c r="EY75" s="167"/>
      <c r="EZ75" s="167"/>
      <c r="FA75" s="167"/>
      <c r="FB75" s="167"/>
      <c r="FC75" s="167"/>
      <c r="FD75" s="167"/>
      <c r="FE75" s="167"/>
      <c r="FF75" s="167"/>
      <c r="FG75" s="167"/>
      <c r="FH75" s="167"/>
      <c r="FI75" s="167"/>
      <c r="FJ75" s="167"/>
      <c r="FK75" s="167"/>
      <c r="FL75" s="167"/>
      <c r="FM75" s="167"/>
      <c r="FN75" s="167"/>
      <c r="FO75" s="167"/>
      <c r="FP75" s="167"/>
      <c r="FQ75" s="167"/>
      <c r="FR75" s="167"/>
      <c r="FS75" s="167"/>
      <c r="FT75" s="167"/>
      <c r="FU75" s="167"/>
      <c r="FV75" s="167"/>
      <c r="FW75" s="167"/>
      <c r="FX75" s="167"/>
      <c r="FY75" s="167"/>
      <c r="FZ75" s="167"/>
      <c r="GA75" s="167"/>
      <c r="GB75" s="167"/>
      <c r="GC75" s="167"/>
      <c r="GD75" s="167"/>
      <c r="GE75" s="167"/>
      <c r="GF75" s="167"/>
      <c r="GG75" s="167"/>
      <c r="GH75" s="167"/>
      <c r="GI75" s="167"/>
      <c r="GJ75" s="167"/>
      <c r="GK75" s="167"/>
      <c r="GL75" s="167"/>
      <c r="GM75" s="167"/>
      <c r="GN75" s="167"/>
      <c r="GO75" s="167"/>
      <c r="GP75" s="167"/>
      <c r="GQ75" s="167"/>
      <c r="GR75" s="167"/>
      <c r="GS75" s="167"/>
      <c r="GT75" s="167"/>
      <c r="GU75" s="167"/>
      <c r="GV75" s="167"/>
      <c r="GW75" s="167"/>
      <c r="GX75" s="167"/>
      <c r="GY75" s="167"/>
      <c r="GZ75" s="167"/>
      <c r="HA75" s="167"/>
      <c r="HB75" s="167"/>
      <c r="HC75" s="167"/>
      <c r="HD75" s="167"/>
      <c r="HE75" s="167"/>
      <c r="HF75" s="167"/>
      <c r="HG75" s="167"/>
      <c r="HH75" s="167"/>
      <c r="HI75" s="167"/>
      <c r="HJ75" s="167"/>
      <c r="HK75" s="167"/>
      <c r="HL75" s="167"/>
      <c r="HM75" s="167"/>
      <c r="HN75" s="167"/>
      <c r="HO75" s="167"/>
      <c r="HP75" s="167"/>
      <c r="HQ75" s="167"/>
      <c r="HR75" s="167"/>
      <c r="HS75" s="167"/>
      <c r="HT75" s="167"/>
      <c r="HU75" s="167"/>
      <c r="HV75" s="167"/>
      <c r="HW75" s="167"/>
      <c r="HX75" s="167"/>
      <c r="HY75" s="167"/>
      <c r="HZ75" s="167"/>
      <c r="IA75" s="167"/>
      <c r="IB75" s="167"/>
      <c r="IC75" s="167"/>
      <c r="ID75" s="167"/>
      <c r="IE75" s="167"/>
      <c r="IF75" s="167"/>
      <c r="IG75" s="167"/>
      <c r="IH75" s="167"/>
      <c r="II75" s="167"/>
      <c r="IJ75" s="167"/>
      <c r="IK75" s="167"/>
      <c r="IL75" s="167"/>
      <c r="IM75" s="167"/>
      <c r="IN75" s="167"/>
      <c r="IO75" s="167"/>
      <c r="IP75" s="167"/>
      <c r="IQ75" s="167"/>
      <c r="IR75" s="167"/>
      <c r="IS75" s="167"/>
      <c r="IT75" s="167"/>
      <c r="IU75" s="167"/>
    </row>
    <row r="76" spans="1:255" s="127" customFormat="1">
      <c r="A76" s="164"/>
      <c r="B76" s="58"/>
      <c r="C76" s="174"/>
      <c r="D76" s="171"/>
      <c r="E76" s="171"/>
      <c r="F76" s="175"/>
      <c r="G76" s="167"/>
      <c r="H76" s="167"/>
      <c r="I76" s="167"/>
      <c r="J76" s="167"/>
      <c r="K76" s="167"/>
      <c r="L76" s="167"/>
      <c r="M76" s="167"/>
      <c r="N76" s="167"/>
      <c r="O76" s="167"/>
      <c r="P76" s="167"/>
      <c r="Q76" s="167"/>
      <c r="R76" s="167"/>
      <c r="S76" s="167"/>
      <c r="T76" s="167"/>
      <c r="U76" s="167"/>
      <c r="V76" s="167"/>
      <c r="W76" s="167"/>
      <c r="X76" s="167"/>
      <c r="Y76" s="167"/>
      <c r="Z76" s="167"/>
      <c r="AA76" s="167"/>
      <c r="AB76" s="167"/>
      <c r="AC76" s="167"/>
      <c r="AD76" s="167"/>
      <c r="AE76" s="167"/>
      <c r="AF76" s="167"/>
      <c r="AG76" s="167"/>
      <c r="AH76" s="167"/>
      <c r="AI76" s="167"/>
      <c r="AJ76" s="167"/>
      <c r="AK76" s="167"/>
      <c r="AL76" s="167"/>
      <c r="AM76" s="167"/>
      <c r="AN76" s="167"/>
      <c r="AO76" s="167"/>
      <c r="AP76" s="167"/>
      <c r="AQ76" s="167"/>
      <c r="AR76" s="167"/>
      <c r="AS76" s="167"/>
      <c r="AT76" s="167"/>
      <c r="AU76" s="167"/>
      <c r="AV76" s="167"/>
      <c r="AW76" s="167"/>
      <c r="AX76" s="167"/>
      <c r="AY76" s="167"/>
      <c r="AZ76" s="167"/>
      <c r="BA76" s="167"/>
      <c r="BB76" s="167"/>
      <c r="BC76" s="167"/>
      <c r="BD76" s="167"/>
      <c r="BE76" s="167"/>
      <c r="BF76" s="167"/>
      <c r="BG76" s="167"/>
      <c r="BH76" s="167"/>
      <c r="BI76" s="167"/>
      <c r="BJ76" s="167"/>
      <c r="BK76" s="167"/>
      <c r="BL76" s="167"/>
      <c r="BM76" s="167"/>
      <c r="BN76" s="167"/>
      <c r="BO76" s="167"/>
      <c r="BP76" s="167"/>
      <c r="BQ76" s="167"/>
      <c r="BR76" s="167"/>
      <c r="BS76" s="167"/>
      <c r="BT76" s="167"/>
      <c r="BU76" s="167"/>
      <c r="BV76" s="167"/>
      <c r="BW76" s="167"/>
      <c r="BX76" s="167"/>
      <c r="BY76" s="167"/>
      <c r="BZ76" s="167"/>
      <c r="CA76" s="167"/>
      <c r="CB76" s="167"/>
      <c r="CC76" s="167"/>
      <c r="CD76" s="167"/>
      <c r="CE76" s="167"/>
      <c r="CF76" s="167"/>
      <c r="CG76" s="167"/>
      <c r="CH76" s="167"/>
      <c r="CI76" s="167"/>
      <c r="CJ76" s="167"/>
      <c r="CK76" s="167"/>
      <c r="CL76" s="167"/>
      <c r="CM76" s="167"/>
      <c r="CN76" s="167"/>
      <c r="CO76" s="167"/>
      <c r="CP76" s="167"/>
      <c r="CQ76" s="167"/>
      <c r="CR76" s="167"/>
      <c r="CS76" s="167"/>
      <c r="CT76" s="167"/>
      <c r="CU76" s="167"/>
      <c r="CV76" s="167"/>
      <c r="CW76" s="167"/>
      <c r="CX76" s="167"/>
      <c r="CY76" s="167"/>
      <c r="CZ76" s="167"/>
      <c r="DA76" s="167"/>
      <c r="DB76" s="167"/>
      <c r="DC76" s="167"/>
      <c r="DD76" s="167"/>
      <c r="DE76" s="167"/>
      <c r="DF76" s="167"/>
      <c r="DG76" s="167"/>
      <c r="DH76" s="167"/>
      <c r="DI76" s="167"/>
      <c r="DJ76" s="167"/>
      <c r="DK76" s="167"/>
      <c r="DL76" s="167"/>
      <c r="DM76" s="167"/>
      <c r="DN76" s="167"/>
      <c r="DO76" s="167"/>
      <c r="DP76" s="167"/>
      <c r="DQ76" s="167"/>
      <c r="DR76" s="167"/>
      <c r="DS76" s="167"/>
      <c r="DT76" s="167"/>
      <c r="DU76" s="167"/>
      <c r="DV76" s="167"/>
      <c r="DW76" s="167"/>
      <c r="DX76" s="167"/>
      <c r="DY76" s="167"/>
      <c r="DZ76" s="167"/>
      <c r="EA76" s="167"/>
      <c r="EB76" s="167"/>
      <c r="EC76" s="167"/>
      <c r="ED76" s="167"/>
      <c r="EE76" s="167"/>
      <c r="EF76" s="167"/>
      <c r="EG76" s="167"/>
      <c r="EH76" s="167"/>
      <c r="EI76" s="167"/>
      <c r="EJ76" s="167"/>
      <c r="EK76" s="167"/>
      <c r="EL76" s="167"/>
      <c r="EM76" s="167"/>
      <c r="EN76" s="167"/>
      <c r="EO76" s="167"/>
      <c r="EP76" s="167"/>
      <c r="EQ76" s="167"/>
      <c r="ER76" s="167"/>
      <c r="ES76" s="167"/>
      <c r="ET76" s="167"/>
      <c r="EU76" s="167"/>
      <c r="EV76" s="167"/>
      <c r="EW76" s="167"/>
      <c r="EX76" s="167"/>
      <c r="EY76" s="167"/>
      <c r="EZ76" s="167"/>
      <c r="FA76" s="167"/>
      <c r="FB76" s="167"/>
      <c r="FC76" s="167"/>
      <c r="FD76" s="167"/>
      <c r="FE76" s="167"/>
      <c r="FF76" s="167"/>
      <c r="FG76" s="167"/>
      <c r="FH76" s="167"/>
      <c r="FI76" s="167"/>
      <c r="FJ76" s="167"/>
      <c r="FK76" s="167"/>
      <c r="FL76" s="167"/>
      <c r="FM76" s="167"/>
      <c r="FN76" s="167"/>
      <c r="FO76" s="167"/>
      <c r="FP76" s="167"/>
      <c r="FQ76" s="167"/>
      <c r="FR76" s="167"/>
      <c r="FS76" s="167"/>
      <c r="FT76" s="167"/>
      <c r="FU76" s="167"/>
      <c r="FV76" s="167"/>
      <c r="FW76" s="167"/>
      <c r="FX76" s="167"/>
      <c r="FY76" s="167"/>
      <c r="FZ76" s="167"/>
      <c r="GA76" s="167"/>
      <c r="GB76" s="167"/>
      <c r="GC76" s="167"/>
      <c r="GD76" s="167"/>
      <c r="GE76" s="167"/>
      <c r="GF76" s="167"/>
      <c r="GG76" s="167"/>
      <c r="GH76" s="167"/>
      <c r="GI76" s="167"/>
      <c r="GJ76" s="167"/>
      <c r="GK76" s="167"/>
      <c r="GL76" s="167"/>
      <c r="GM76" s="167"/>
      <c r="GN76" s="167"/>
      <c r="GO76" s="167"/>
      <c r="GP76" s="167"/>
      <c r="GQ76" s="167"/>
      <c r="GR76" s="167"/>
      <c r="GS76" s="167"/>
      <c r="GT76" s="167"/>
      <c r="GU76" s="167"/>
      <c r="GV76" s="167"/>
      <c r="GW76" s="167"/>
      <c r="GX76" s="167"/>
      <c r="GY76" s="167"/>
      <c r="GZ76" s="167"/>
      <c r="HA76" s="167"/>
      <c r="HB76" s="167"/>
      <c r="HC76" s="167"/>
      <c r="HD76" s="167"/>
      <c r="HE76" s="167"/>
      <c r="HF76" s="167"/>
      <c r="HG76" s="167"/>
      <c r="HH76" s="167"/>
      <c r="HI76" s="167"/>
      <c r="HJ76" s="167"/>
      <c r="HK76" s="167"/>
      <c r="HL76" s="167"/>
      <c r="HM76" s="167"/>
      <c r="HN76" s="167"/>
      <c r="HO76" s="167"/>
      <c r="HP76" s="167"/>
      <c r="HQ76" s="167"/>
      <c r="HR76" s="167"/>
      <c r="HS76" s="167"/>
      <c r="HT76" s="167"/>
      <c r="HU76" s="167"/>
      <c r="HV76" s="167"/>
      <c r="HW76" s="167"/>
      <c r="HX76" s="167"/>
      <c r="HY76" s="167"/>
      <c r="HZ76" s="167"/>
      <c r="IA76" s="167"/>
      <c r="IB76" s="167"/>
      <c r="IC76" s="167"/>
      <c r="ID76" s="167"/>
      <c r="IE76" s="167"/>
      <c r="IF76" s="167"/>
      <c r="IG76" s="167"/>
      <c r="IH76" s="167"/>
      <c r="II76" s="167"/>
      <c r="IJ76" s="167"/>
      <c r="IK76" s="167"/>
      <c r="IL76" s="167"/>
      <c r="IM76" s="167"/>
      <c r="IN76" s="167"/>
      <c r="IO76" s="167"/>
      <c r="IP76" s="167"/>
      <c r="IQ76" s="167"/>
      <c r="IR76" s="167"/>
      <c r="IS76" s="167"/>
      <c r="IT76" s="167"/>
      <c r="IU76" s="167"/>
    </row>
    <row r="77" spans="1:255" s="127" customFormat="1">
      <c r="A77" s="58"/>
      <c r="B77" s="1087"/>
      <c r="C77" s="182"/>
      <c r="D77" s="182"/>
      <c r="E77" s="171"/>
      <c r="F77" s="175"/>
      <c r="G77" s="167"/>
      <c r="H77" s="167"/>
      <c r="I77" s="167"/>
      <c r="J77" s="167"/>
      <c r="K77" s="167"/>
      <c r="L77" s="167"/>
      <c r="M77" s="167"/>
      <c r="N77" s="167"/>
      <c r="O77" s="167"/>
      <c r="P77" s="167"/>
      <c r="Q77" s="167"/>
      <c r="R77" s="167"/>
      <c r="S77" s="167"/>
      <c r="T77" s="167"/>
      <c r="U77" s="167"/>
      <c r="V77" s="167"/>
      <c r="W77" s="167"/>
      <c r="X77" s="167"/>
      <c r="Y77" s="167"/>
      <c r="Z77" s="167"/>
      <c r="AA77" s="167"/>
      <c r="AB77" s="167"/>
      <c r="AC77" s="167"/>
      <c r="AD77" s="167"/>
      <c r="AE77" s="167"/>
      <c r="AF77" s="167"/>
      <c r="AG77" s="167"/>
      <c r="AH77" s="167"/>
      <c r="AI77" s="167"/>
      <c r="AJ77" s="167"/>
      <c r="AK77" s="167"/>
      <c r="AL77" s="167"/>
      <c r="AM77" s="167"/>
      <c r="AN77" s="167"/>
      <c r="AO77" s="167"/>
      <c r="AP77" s="167"/>
      <c r="AQ77" s="167"/>
      <c r="AR77" s="167"/>
      <c r="AS77" s="167"/>
      <c r="AT77" s="167"/>
      <c r="AU77" s="167"/>
      <c r="AV77" s="167"/>
      <c r="AW77" s="167"/>
      <c r="AX77" s="167"/>
      <c r="AY77" s="167"/>
      <c r="AZ77" s="167"/>
      <c r="BA77" s="167"/>
      <c r="BB77" s="167"/>
      <c r="BC77" s="167"/>
      <c r="BD77" s="167"/>
      <c r="BE77" s="167"/>
      <c r="BF77" s="167"/>
      <c r="BG77" s="167"/>
      <c r="BH77" s="167"/>
      <c r="BI77" s="167"/>
      <c r="BJ77" s="167"/>
      <c r="BK77" s="167"/>
      <c r="BL77" s="167"/>
      <c r="BM77" s="167"/>
      <c r="BN77" s="167"/>
      <c r="BO77" s="167"/>
      <c r="BP77" s="167"/>
      <c r="BQ77" s="167"/>
      <c r="BR77" s="167"/>
      <c r="BS77" s="167"/>
      <c r="BT77" s="167"/>
      <c r="BU77" s="167"/>
      <c r="BV77" s="167"/>
      <c r="BW77" s="167"/>
      <c r="BX77" s="167"/>
      <c r="BY77" s="167"/>
      <c r="BZ77" s="167"/>
      <c r="CA77" s="167"/>
      <c r="CB77" s="167"/>
      <c r="CC77" s="167"/>
      <c r="CD77" s="167"/>
      <c r="CE77" s="167"/>
      <c r="CF77" s="167"/>
      <c r="CG77" s="167"/>
      <c r="CH77" s="167"/>
      <c r="CI77" s="167"/>
      <c r="CJ77" s="167"/>
      <c r="CK77" s="167"/>
      <c r="CL77" s="167"/>
      <c r="CM77" s="167"/>
      <c r="CN77" s="167"/>
      <c r="CO77" s="167"/>
      <c r="CP77" s="167"/>
      <c r="CQ77" s="167"/>
      <c r="CR77" s="167"/>
      <c r="CS77" s="167"/>
      <c r="CT77" s="167"/>
      <c r="CU77" s="167"/>
      <c r="CV77" s="167"/>
      <c r="CW77" s="167"/>
      <c r="CX77" s="167"/>
      <c r="CY77" s="167"/>
      <c r="CZ77" s="167"/>
      <c r="DA77" s="167"/>
      <c r="DB77" s="167"/>
      <c r="DC77" s="167"/>
      <c r="DD77" s="167"/>
      <c r="DE77" s="167"/>
      <c r="DF77" s="167"/>
      <c r="DG77" s="167"/>
      <c r="DH77" s="167"/>
      <c r="DI77" s="167"/>
      <c r="DJ77" s="167"/>
      <c r="DK77" s="167"/>
      <c r="DL77" s="167"/>
      <c r="DM77" s="167"/>
      <c r="DN77" s="167"/>
      <c r="DO77" s="167"/>
      <c r="DP77" s="167"/>
      <c r="DQ77" s="167"/>
      <c r="DR77" s="167"/>
      <c r="DS77" s="167"/>
      <c r="DT77" s="167"/>
      <c r="DU77" s="167"/>
      <c r="DV77" s="167"/>
      <c r="DW77" s="167"/>
      <c r="DX77" s="167"/>
      <c r="DY77" s="167"/>
      <c r="DZ77" s="167"/>
      <c r="EA77" s="167"/>
      <c r="EB77" s="167"/>
      <c r="EC77" s="167"/>
      <c r="ED77" s="167"/>
      <c r="EE77" s="167"/>
      <c r="EF77" s="167"/>
      <c r="EG77" s="167"/>
      <c r="EH77" s="167"/>
      <c r="EI77" s="167"/>
      <c r="EJ77" s="167"/>
      <c r="EK77" s="167"/>
      <c r="EL77" s="167"/>
      <c r="EM77" s="167"/>
      <c r="EN77" s="167"/>
      <c r="EO77" s="167"/>
      <c r="EP77" s="167"/>
      <c r="EQ77" s="167"/>
      <c r="ER77" s="167"/>
      <c r="ES77" s="167"/>
      <c r="ET77" s="167"/>
      <c r="EU77" s="167"/>
      <c r="EV77" s="167"/>
      <c r="EW77" s="167"/>
      <c r="EX77" s="167"/>
      <c r="EY77" s="167"/>
      <c r="EZ77" s="167"/>
      <c r="FA77" s="167"/>
      <c r="FB77" s="167"/>
      <c r="FC77" s="167"/>
      <c r="FD77" s="167"/>
      <c r="FE77" s="167"/>
      <c r="FF77" s="167"/>
      <c r="FG77" s="167"/>
      <c r="FH77" s="167"/>
      <c r="FI77" s="167"/>
      <c r="FJ77" s="167"/>
      <c r="FK77" s="167"/>
      <c r="FL77" s="167"/>
      <c r="FM77" s="167"/>
      <c r="FN77" s="167"/>
      <c r="FO77" s="167"/>
      <c r="FP77" s="167"/>
      <c r="FQ77" s="167"/>
      <c r="FR77" s="167"/>
      <c r="FS77" s="167"/>
      <c r="FT77" s="167"/>
      <c r="FU77" s="167"/>
      <c r="FV77" s="167"/>
      <c r="FW77" s="167"/>
      <c r="FX77" s="167"/>
      <c r="FY77" s="167"/>
      <c r="FZ77" s="167"/>
      <c r="GA77" s="167"/>
      <c r="GB77" s="167"/>
      <c r="GC77" s="167"/>
      <c r="GD77" s="167"/>
      <c r="GE77" s="167"/>
      <c r="GF77" s="167"/>
      <c r="GG77" s="167"/>
      <c r="GH77" s="167"/>
      <c r="GI77" s="167"/>
      <c r="GJ77" s="167"/>
      <c r="GK77" s="167"/>
      <c r="GL77" s="167"/>
      <c r="GM77" s="167"/>
      <c r="GN77" s="167"/>
      <c r="GO77" s="167"/>
      <c r="GP77" s="167"/>
      <c r="GQ77" s="167"/>
      <c r="GR77" s="167"/>
      <c r="GS77" s="167"/>
      <c r="GT77" s="167"/>
      <c r="GU77" s="167"/>
      <c r="GV77" s="167"/>
      <c r="GW77" s="167"/>
      <c r="GX77" s="167"/>
      <c r="GY77" s="167"/>
      <c r="GZ77" s="167"/>
      <c r="HA77" s="167"/>
      <c r="HB77" s="167"/>
      <c r="HC77" s="167"/>
      <c r="HD77" s="167"/>
      <c r="HE77" s="167"/>
      <c r="HF77" s="167"/>
      <c r="HG77" s="167"/>
      <c r="HH77" s="167"/>
      <c r="HI77" s="167"/>
      <c r="HJ77" s="167"/>
      <c r="HK77" s="167"/>
      <c r="HL77" s="167"/>
      <c r="HM77" s="167"/>
      <c r="HN77" s="167"/>
      <c r="HO77" s="167"/>
      <c r="HP77" s="167"/>
      <c r="HQ77" s="167"/>
      <c r="HR77" s="167"/>
      <c r="HS77" s="167"/>
      <c r="HT77" s="167"/>
      <c r="HU77" s="167"/>
      <c r="HV77" s="167"/>
      <c r="HW77" s="167"/>
      <c r="HX77" s="167"/>
      <c r="HY77" s="167"/>
      <c r="HZ77" s="167"/>
      <c r="IA77" s="167"/>
      <c r="IB77" s="167"/>
      <c r="IC77" s="167"/>
      <c r="ID77" s="167"/>
      <c r="IE77" s="167"/>
      <c r="IF77" s="167"/>
      <c r="IG77" s="167"/>
      <c r="IH77" s="167"/>
      <c r="II77" s="167"/>
      <c r="IJ77" s="167"/>
      <c r="IK77" s="167"/>
      <c r="IL77" s="167"/>
      <c r="IM77" s="167"/>
      <c r="IN77" s="167"/>
      <c r="IO77" s="167"/>
      <c r="IP77" s="167"/>
      <c r="IQ77" s="167"/>
      <c r="IR77" s="167"/>
      <c r="IS77" s="167"/>
      <c r="IT77" s="167"/>
      <c r="IU77" s="167"/>
    </row>
  </sheetData>
  <sheetProtection selectLockedCells="1" selectUnlockedCells="1"/>
  <mergeCells count="6">
    <mergeCell ref="B18:C18"/>
    <mergeCell ref="B13:C13"/>
    <mergeCell ref="B10:C10"/>
    <mergeCell ref="B5:C5"/>
    <mergeCell ref="B6:C6"/>
    <mergeCell ref="B9:C9"/>
  </mergeCells>
  <pageMargins left="0.98425196850393704" right="0.19685039370078741" top="1.1023622047244095" bottom="0.74803149606299213" header="0.74803149606299213" footer="0.51181102362204722"/>
  <pageSetup paperSize="9" scale="83" firstPageNumber="0" orientation="portrait" horizontalDpi="300" verticalDpi="300" r:id="rId1"/>
  <headerFooter alignWithMargins="0">
    <oddHeader>&amp;L&amp;"Times New Roman,Navadno"&amp;8&amp;F&amp;C&amp;"Times New Roman,Navadno"&amp;12&amp;P/&amp;N&amp;R&amp;"Times New Roman,Navadno"&amp;8&amp;A</oddHeader>
  </headerFooter>
  <rowBreaks count="2" manualBreakCount="2">
    <brk id="41" max="3" man="1"/>
    <brk id="77" max="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K104"/>
  <sheetViews>
    <sheetView view="pageBreakPreview" topLeftCell="A93" zoomScaleNormal="110" zoomScaleSheetLayoutView="100" workbookViewId="0">
      <selection activeCell="A88" sqref="A88:F88"/>
    </sheetView>
  </sheetViews>
  <sheetFormatPr defaultColWidth="9" defaultRowHeight="15"/>
  <cols>
    <col min="1" max="1" width="9.5" style="13" customWidth="1"/>
    <col min="2" max="2" width="50.75" style="14" customWidth="1"/>
    <col min="3" max="3" width="5.625" style="10" customWidth="1"/>
    <col min="4" max="4" width="9.375" style="4" customWidth="1"/>
    <col min="5" max="5" width="11.75" style="11" customWidth="1"/>
    <col min="6" max="6" width="12.875" style="11" customWidth="1"/>
    <col min="7" max="7" width="10.25" style="12" customWidth="1"/>
    <col min="8" max="11" width="9" style="12"/>
    <col min="12" max="12" width="10.125" style="12" customWidth="1"/>
    <col min="13" max="16384" width="9" style="12"/>
  </cols>
  <sheetData>
    <row r="1" spans="1:7" s="7" customFormat="1" ht="15.75">
      <c r="A1" s="8"/>
      <c r="B1" s="1"/>
      <c r="C1" s="2"/>
      <c r="D1" s="3"/>
      <c r="E1" s="4"/>
      <c r="F1" s="5"/>
      <c r="G1" s="6"/>
    </row>
    <row r="2" spans="1:7" s="7" customFormat="1" ht="15.75">
      <c r="A2" s="8"/>
      <c r="B2" s="135" t="s">
        <v>666</v>
      </c>
      <c r="C2" s="10"/>
      <c r="D2" s="4"/>
      <c r="E2" s="11"/>
      <c r="F2" s="11"/>
      <c r="G2" s="6"/>
    </row>
    <row r="3" spans="1:7" s="7" customFormat="1" ht="15.75">
      <c r="A3" s="13"/>
      <c r="B3" s="14"/>
      <c r="C3" s="10"/>
      <c r="D3" s="4"/>
      <c r="E3" s="11"/>
      <c r="F3" s="11"/>
      <c r="G3" s="6"/>
    </row>
    <row r="4" spans="1:7" ht="15.75">
      <c r="A4" s="15" t="s">
        <v>133</v>
      </c>
      <c r="B4" s="16" t="s">
        <v>4</v>
      </c>
      <c r="C4" s="17"/>
      <c r="D4" s="18"/>
      <c r="E4" s="19"/>
      <c r="F4" s="20"/>
    </row>
    <row r="5" spans="1:7" ht="15.75">
      <c r="A5" s="15" t="s">
        <v>134</v>
      </c>
      <c r="B5" s="16" t="s">
        <v>6</v>
      </c>
      <c r="C5" s="17"/>
      <c r="D5" s="18"/>
      <c r="E5" s="19"/>
      <c r="F5" s="20">
        <f>F20</f>
        <v>0</v>
      </c>
    </row>
    <row r="6" spans="1:7" ht="15.75">
      <c r="A6" s="15" t="s">
        <v>135</v>
      </c>
      <c r="B6" s="16" t="s">
        <v>8</v>
      </c>
      <c r="C6" s="17"/>
      <c r="D6" s="18"/>
      <c r="E6" s="19"/>
      <c r="F6" s="20">
        <f>F26</f>
        <v>0</v>
      </c>
    </row>
    <row r="7" spans="1:7" ht="15.75">
      <c r="A7" s="15" t="s">
        <v>136</v>
      </c>
      <c r="B7" s="16" t="s">
        <v>10</v>
      </c>
      <c r="C7" s="17"/>
      <c r="D7" s="18"/>
      <c r="E7" s="19"/>
      <c r="F7" s="20">
        <f>F37</f>
        <v>0</v>
      </c>
    </row>
    <row r="8" spans="1:7" ht="15.75">
      <c r="A8" s="15" t="s">
        <v>70</v>
      </c>
      <c r="B8" s="16" t="s">
        <v>11</v>
      </c>
      <c r="C8" s="17"/>
      <c r="D8" s="18"/>
      <c r="E8" s="19"/>
      <c r="F8" s="20">
        <f>F58</f>
        <v>0</v>
      </c>
    </row>
    <row r="9" spans="1:7" ht="15.75">
      <c r="A9" s="15" t="s">
        <v>137</v>
      </c>
      <c r="B9" s="16" t="s">
        <v>12</v>
      </c>
      <c r="C9" s="17"/>
      <c r="D9" s="18"/>
      <c r="E9" s="19"/>
      <c r="F9" s="20">
        <f>F70</f>
        <v>0</v>
      </c>
    </row>
    <row r="10" spans="1:7" ht="15.75">
      <c r="A10" s="15" t="s">
        <v>116</v>
      </c>
      <c r="B10" s="16" t="s">
        <v>13</v>
      </c>
      <c r="C10" s="17"/>
      <c r="D10" s="18"/>
      <c r="E10" s="19"/>
      <c r="F10" s="20">
        <f>F89</f>
        <v>0</v>
      </c>
    </row>
    <row r="11" spans="1:7" ht="15.75">
      <c r="A11" s="15" t="s">
        <v>138</v>
      </c>
      <c r="B11" s="21" t="s">
        <v>17</v>
      </c>
      <c r="C11" s="17"/>
      <c r="D11" s="18"/>
      <c r="E11" s="19"/>
      <c r="F11" s="20">
        <f>F103</f>
        <v>0</v>
      </c>
    </row>
    <row r="12" spans="1:7" ht="15.75">
      <c r="A12" s="22"/>
      <c r="B12" s="16" t="s">
        <v>14</v>
      </c>
      <c r="C12" s="17"/>
      <c r="D12" s="23"/>
      <c r="E12" s="19"/>
      <c r="F12" s="20">
        <f>SUM(F5:F11)</f>
        <v>0</v>
      </c>
    </row>
    <row r="13" spans="1:7" ht="15.75">
      <c r="A13" s="24"/>
      <c r="B13" s="25"/>
      <c r="C13" s="26"/>
      <c r="D13" s="23"/>
      <c r="E13" s="19"/>
      <c r="F13" s="27"/>
    </row>
    <row r="14" spans="1:7" ht="15.75">
      <c r="A14" s="22"/>
      <c r="B14" s="16" t="s">
        <v>22</v>
      </c>
      <c r="C14" s="17"/>
      <c r="D14" s="23"/>
      <c r="E14" s="19"/>
      <c r="F14" s="20">
        <f>SUM(F12)</f>
        <v>0</v>
      </c>
    </row>
    <row r="15" spans="1:7" ht="15.75">
      <c r="A15" s="8"/>
      <c r="B15" s="1093" t="s">
        <v>1455</v>
      </c>
      <c r="C15" s="31"/>
    </row>
    <row r="16" spans="1:7" ht="15.75">
      <c r="A16" s="8" t="s">
        <v>133</v>
      </c>
      <c r="B16" s="9" t="s">
        <v>4</v>
      </c>
      <c r="C16" s="28"/>
    </row>
    <row r="17" spans="1:11" ht="15.75">
      <c r="A17" s="8"/>
      <c r="B17" s="32"/>
      <c r="C17" s="31"/>
    </row>
    <row r="18" spans="1:11" ht="15.75">
      <c r="A18" s="8" t="s">
        <v>712</v>
      </c>
      <c r="B18" s="9" t="s">
        <v>6</v>
      </c>
      <c r="C18" s="28"/>
    </row>
    <row r="19" spans="1:11" ht="75">
      <c r="A19" s="8">
        <v>1</v>
      </c>
      <c r="B19" s="32" t="s">
        <v>711</v>
      </c>
      <c r="C19" s="10" t="s">
        <v>23</v>
      </c>
      <c r="D19" s="4">
        <v>1</v>
      </c>
      <c r="E19" s="1267"/>
      <c r="F19" s="11">
        <f>D19*E19</f>
        <v>0</v>
      </c>
    </row>
    <row r="20" spans="1:11" ht="15.75">
      <c r="A20" s="21"/>
      <c r="B20" s="16" t="s">
        <v>24</v>
      </c>
      <c r="C20" s="17"/>
      <c r="D20" s="23"/>
      <c r="E20" s="19"/>
      <c r="F20" s="20">
        <f>SUM(F19)</f>
        <v>0</v>
      </c>
    </row>
    <row r="21" spans="1:11" ht="15.75">
      <c r="A21" s="8"/>
      <c r="B21" s="9"/>
      <c r="C21" s="28"/>
      <c r="F21" s="29"/>
    </row>
    <row r="22" spans="1:11" ht="15.75">
      <c r="A22" s="8" t="s">
        <v>713</v>
      </c>
      <c r="B22" s="9" t="s">
        <v>8</v>
      </c>
      <c r="C22" s="28"/>
    </row>
    <row r="23" spans="1:11" s="30" customFormat="1" ht="31.5">
      <c r="A23" s="8"/>
      <c r="B23" s="9" t="s">
        <v>25</v>
      </c>
      <c r="C23" s="31"/>
      <c r="D23" s="4"/>
      <c r="E23" s="4"/>
      <c r="F23" s="11"/>
      <c r="G23" s="12"/>
      <c r="H23" s="12"/>
      <c r="I23" s="12"/>
      <c r="J23" s="12"/>
      <c r="K23" s="12"/>
    </row>
    <row r="24" spans="1:11" ht="42.75">
      <c r="A24" s="64">
        <v>1</v>
      </c>
      <c r="B24" s="99" t="s">
        <v>27</v>
      </c>
      <c r="C24" s="72" t="s">
        <v>28</v>
      </c>
      <c r="D24" s="68">
        <v>40</v>
      </c>
      <c r="E24" s="1267"/>
      <c r="F24" s="113">
        <f>E24*D24</f>
        <v>0</v>
      </c>
    </row>
    <row r="25" spans="1:11" ht="42.75">
      <c r="A25" s="64">
        <v>2</v>
      </c>
      <c r="B25" s="99" t="s">
        <v>714</v>
      </c>
      <c r="C25" s="97" t="s">
        <v>23</v>
      </c>
      <c r="D25" s="68">
        <v>1</v>
      </c>
      <c r="E25" s="1267"/>
      <c r="F25" s="113">
        <f>E25*D25</f>
        <v>0</v>
      </c>
    </row>
    <row r="26" spans="1:11" ht="15.75">
      <c r="A26" s="21" t="s">
        <v>7</v>
      </c>
      <c r="B26" s="16" t="s">
        <v>29</v>
      </c>
      <c r="C26" s="17"/>
      <c r="D26" s="23"/>
      <c r="E26" s="19"/>
      <c r="F26" s="20">
        <f>SUM(F23:F25)</f>
        <v>0</v>
      </c>
    </row>
    <row r="27" spans="1:11" ht="15.75">
      <c r="A27" s="8"/>
      <c r="B27" s="9"/>
      <c r="C27" s="28"/>
      <c r="F27" s="29"/>
    </row>
    <row r="28" spans="1:11" ht="15.75">
      <c r="A28" s="8" t="s">
        <v>136</v>
      </c>
      <c r="B28" s="9" t="s">
        <v>10</v>
      </c>
      <c r="C28" s="28"/>
    </row>
    <row r="29" spans="1:11" ht="60">
      <c r="A29" s="8">
        <v>1</v>
      </c>
      <c r="B29" s="32" t="s">
        <v>30</v>
      </c>
    </row>
    <row r="30" spans="1:11" ht="15.75">
      <c r="A30" s="8" t="s">
        <v>71</v>
      </c>
      <c r="B30" s="32" t="s">
        <v>31</v>
      </c>
      <c r="C30" s="10" t="s">
        <v>32</v>
      </c>
      <c r="D30" s="4">
        <v>760</v>
      </c>
      <c r="E30" s="1268"/>
      <c r="F30" s="11">
        <f>E30*D30</f>
        <v>0</v>
      </c>
    </row>
    <row r="31" spans="1:11" ht="30">
      <c r="A31" s="8">
        <v>2</v>
      </c>
      <c r="B31" s="32" t="s">
        <v>33</v>
      </c>
    </row>
    <row r="32" spans="1:11" ht="15.75">
      <c r="A32" s="8" t="s">
        <v>73</v>
      </c>
      <c r="B32" s="32" t="s">
        <v>31</v>
      </c>
      <c r="C32" s="10" t="s">
        <v>26</v>
      </c>
      <c r="D32" s="4">
        <v>260</v>
      </c>
      <c r="E32" s="1268"/>
      <c r="F32" s="11">
        <f>E32*D32</f>
        <v>0</v>
      </c>
    </row>
    <row r="33" spans="1:6" ht="63" customHeight="1">
      <c r="A33" s="8">
        <v>3</v>
      </c>
      <c r="B33" s="32" t="s">
        <v>34</v>
      </c>
      <c r="C33" s="33"/>
      <c r="D33" s="33"/>
    </row>
    <row r="34" spans="1:6" ht="15.75">
      <c r="A34" s="8"/>
      <c r="B34" s="32" t="s">
        <v>31</v>
      </c>
      <c r="C34" s="10" t="s">
        <v>32</v>
      </c>
      <c r="D34" s="4">
        <v>590</v>
      </c>
      <c r="E34" s="1268"/>
      <c r="F34" s="11">
        <f>E34*D34</f>
        <v>0</v>
      </c>
    </row>
    <row r="35" spans="1:6" ht="30">
      <c r="A35" s="8">
        <v>4</v>
      </c>
      <c r="B35" s="32" t="s">
        <v>39</v>
      </c>
      <c r="C35" s="10" t="s">
        <v>23</v>
      </c>
      <c r="E35" s="1268"/>
      <c r="F35" s="11">
        <f t="shared" ref="F35" si="0">E35*D35</f>
        <v>0</v>
      </c>
    </row>
    <row r="36" spans="1:6" ht="15.75">
      <c r="A36" s="8"/>
      <c r="B36" s="32"/>
      <c r="D36" s="34"/>
    </row>
    <row r="37" spans="1:6" ht="15.75">
      <c r="A37" s="21"/>
      <c r="B37" s="16" t="s">
        <v>40</v>
      </c>
      <c r="C37" s="17"/>
      <c r="D37" s="23"/>
      <c r="E37" s="19"/>
      <c r="F37" s="20">
        <f>SUM(F29:F36)</f>
        <v>0</v>
      </c>
    </row>
    <row r="38" spans="1:6" ht="15.75">
      <c r="A38" s="8"/>
      <c r="B38" s="9"/>
      <c r="C38" s="28"/>
      <c r="F38" s="29"/>
    </row>
    <row r="39" spans="1:6" ht="15.75">
      <c r="A39" s="8" t="s">
        <v>70</v>
      </c>
      <c r="B39" s="9" t="s">
        <v>11</v>
      </c>
      <c r="C39" s="28"/>
    </row>
    <row r="40" spans="1:6" ht="45">
      <c r="A40" s="8">
        <v>1</v>
      </c>
      <c r="B40" s="32" t="s">
        <v>72</v>
      </c>
    </row>
    <row r="41" spans="1:6" ht="15.75">
      <c r="A41" s="8" t="s">
        <v>71</v>
      </c>
      <c r="B41" s="32" t="s">
        <v>41</v>
      </c>
      <c r="C41" s="10" t="s">
        <v>32</v>
      </c>
      <c r="D41" s="4">
        <v>26</v>
      </c>
      <c r="E41" s="1268"/>
      <c r="F41" s="11">
        <f>E41*D41</f>
        <v>0</v>
      </c>
    </row>
    <row r="42" spans="1:6" ht="15.75">
      <c r="A42" s="8"/>
      <c r="B42" s="32"/>
    </row>
    <row r="43" spans="1:6" ht="30">
      <c r="A43" s="8">
        <v>2</v>
      </c>
      <c r="B43" s="32" t="s">
        <v>42</v>
      </c>
    </row>
    <row r="44" spans="1:6" ht="45">
      <c r="A44" s="8"/>
      <c r="B44" s="32" t="s">
        <v>78</v>
      </c>
    </row>
    <row r="45" spans="1:6" ht="60">
      <c r="A45" s="8"/>
      <c r="B45" s="32" t="s">
        <v>79</v>
      </c>
    </row>
    <row r="46" spans="1:6" ht="15.75">
      <c r="A46" s="8" t="s">
        <v>73</v>
      </c>
      <c r="B46" s="32" t="s">
        <v>81</v>
      </c>
    </row>
    <row r="47" spans="1:6" ht="15.75">
      <c r="A47" s="8" t="s">
        <v>87</v>
      </c>
      <c r="B47" s="32" t="s">
        <v>83</v>
      </c>
      <c r="C47" s="10" t="s">
        <v>32</v>
      </c>
      <c r="D47" s="4">
        <v>55</v>
      </c>
      <c r="E47" s="1268"/>
      <c r="F47" s="11">
        <f t="shared" ref="F47:F48" si="1">E47*D47</f>
        <v>0</v>
      </c>
    </row>
    <row r="48" spans="1:6" ht="15.75">
      <c r="A48" s="8" t="s">
        <v>152</v>
      </c>
      <c r="B48" s="32" t="s">
        <v>166</v>
      </c>
      <c r="C48" s="10" t="s">
        <v>32</v>
      </c>
      <c r="D48" s="4">
        <v>46</v>
      </c>
      <c r="E48" s="1268"/>
      <c r="F48" s="11">
        <f t="shared" si="1"/>
        <v>0</v>
      </c>
    </row>
    <row r="49" spans="1:6" ht="51.75" customHeight="1">
      <c r="A49" s="8" t="s">
        <v>76</v>
      </c>
      <c r="B49" s="32" t="s">
        <v>304</v>
      </c>
    </row>
    <row r="50" spans="1:6" ht="85.7" customHeight="1">
      <c r="A50" s="8" t="s">
        <v>77</v>
      </c>
      <c r="B50" s="32" t="s">
        <v>537</v>
      </c>
      <c r="C50" s="10" t="s">
        <v>32</v>
      </c>
      <c r="D50" s="4">
        <v>11</v>
      </c>
      <c r="E50" s="1268"/>
      <c r="F50" s="11">
        <f>E50*D50</f>
        <v>0</v>
      </c>
    </row>
    <row r="51" spans="1:6" ht="72.75" customHeight="1">
      <c r="A51" s="8" t="s">
        <v>124</v>
      </c>
      <c r="B51" s="32" t="s">
        <v>710</v>
      </c>
      <c r="C51" s="10" t="s">
        <v>32</v>
      </c>
      <c r="D51" s="4">
        <v>6</v>
      </c>
      <c r="E51" s="1268"/>
      <c r="F51" s="11">
        <f>E51*D51</f>
        <v>0</v>
      </c>
    </row>
    <row r="52" spans="1:6" ht="69.75" customHeight="1">
      <c r="A52" s="8" t="s">
        <v>126</v>
      </c>
      <c r="B52" s="32" t="s">
        <v>466</v>
      </c>
      <c r="C52" s="10" t="s">
        <v>32</v>
      </c>
      <c r="D52" s="4">
        <v>1.5</v>
      </c>
      <c r="E52" s="1268"/>
      <c r="F52" s="11">
        <f>E52*D52</f>
        <v>0</v>
      </c>
    </row>
    <row r="53" spans="1:6" ht="30">
      <c r="A53" s="8">
        <v>4</v>
      </c>
      <c r="B53" s="32" t="s">
        <v>43</v>
      </c>
    </row>
    <row r="54" spans="1:6" ht="15.75">
      <c r="A54" s="8" t="s">
        <v>91</v>
      </c>
      <c r="B54" s="32" t="s">
        <v>44</v>
      </c>
      <c r="C54" s="10" t="s">
        <v>45</v>
      </c>
      <c r="D54" s="4">
        <v>3087</v>
      </c>
      <c r="E54" s="1268"/>
      <c r="F54" s="11">
        <f>E54*D54</f>
        <v>0</v>
      </c>
    </row>
    <row r="55" spans="1:6" ht="15.75">
      <c r="A55" s="8" t="s">
        <v>92</v>
      </c>
      <c r="B55" s="32" t="s">
        <v>46</v>
      </c>
      <c r="C55" s="10" t="s">
        <v>45</v>
      </c>
      <c r="D55" s="4">
        <v>3</v>
      </c>
      <c r="E55" s="1271"/>
      <c r="F55" s="11">
        <f>E55*D55</f>
        <v>0</v>
      </c>
    </row>
    <row r="56" spans="1:6" ht="15.75">
      <c r="A56" s="8" t="s">
        <v>93</v>
      </c>
      <c r="B56" s="32" t="s">
        <v>47</v>
      </c>
      <c r="C56" s="10" t="s">
        <v>45</v>
      </c>
      <c r="D56" s="4">
        <v>908</v>
      </c>
      <c r="E56" s="1268"/>
      <c r="F56" s="11">
        <f>E56*D56</f>
        <v>0</v>
      </c>
    </row>
    <row r="57" spans="1:6" ht="15.75">
      <c r="A57" s="8"/>
      <c r="B57" s="32"/>
      <c r="D57" s="34"/>
    </row>
    <row r="58" spans="1:6" ht="15.75">
      <c r="A58" s="21"/>
      <c r="B58" s="16" t="s">
        <v>48</v>
      </c>
      <c r="C58" s="17"/>
      <c r="D58" s="23"/>
      <c r="E58" s="19"/>
      <c r="F58" s="20">
        <f>SUM(F40:F57)</f>
        <v>0</v>
      </c>
    </row>
    <row r="60" spans="1:6" ht="15.75">
      <c r="A60" s="8" t="s">
        <v>94</v>
      </c>
      <c r="B60" s="9" t="s">
        <v>12</v>
      </c>
      <c r="C60" s="28"/>
    </row>
    <row r="61" spans="1:6" ht="15.75">
      <c r="A61" s="8">
        <v>1</v>
      </c>
      <c r="B61" s="32" t="s">
        <v>49</v>
      </c>
    </row>
    <row r="62" spans="1:6" ht="15.75">
      <c r="A62" s="8" t="s">
        <v>71</v>
      </c>
      <c r="B62" s="32" t="s">
        <v>95</v>
      </c>
      <c r="C62" s="10" t="s">
        <v>26</v>
      </c>
      <c r="D62" s="4">
        <v>355</v>
      </c>
      <c r="E62" s="1268"/>
      <c r="F62" s="11">
        <f t="shared" ref="F62" si="2">E62*D62</f>
        <v>0</v>
      </c>
    </row>
    <row r="63" spans="1:6" ht="15.75">
      <c r="A63" s="8" t="s">
        <v>96</v>
      </c>
      <c r="B63" s="32" t="s">
        <v>97</v>
      </c>
      <c r="C63" s="10" t="s">
        <v>26</v>
      </c>
      <c r="D63" s="4">
        <v>12</v>
      </c>
      <c r="E63" s="1268"/>
      <c r="F63" s="11">
        <f t="shared" ref="F63" si="3">E63*D63</f>
        <v>0</v>
      </c>
    </row>
    <row r="64" spans="1:6" ht="15.75">
      <c r="A64" s="8">
        <v>2</v>
      </c>
      <c r="B64" s="32" t="s">
        <v>50</v>
      </c>
    </row>
    <row r="65" spans="1:6" ht="183.2" customHeight="1">
      <c r="A65" s="8"/>
      <c r="B65" s="32" t="s">
        <v>51</v>
      </c>
    </row>
    <row r="66" spans="1:6" ht="30">
      <c r="A66" s="8" t="s">
        <v>73</v>
      </c>
      <c r="B66" s="32" t="s">
        <v>408</v>
      </c>
      <c r="C66" s="10" t="s">
        <v>26</v>
      </c>
      <c r="D66" s="4">
        <v>23.1</v>
      </c>
      <c r="E66" s="1268"/>
      <c r="F66" s="11">
        <f>E66*D66</f>
        <v>0</v>
      </c>
    </row>
    <row r="67" spans="1:6" ht="30">
      <c r="A67" s="8" t="s">
        <v>76</v>
      </c>
      <c r="B67" s="32" t="s">
        <v>407</v>
      </c>
      <c r="C67" s="10" t="s">
        <v>26</v>
      </c>
      <c r="D67" s="4">
        <v>7</v>
      </c>
      <c r="E67" s="1268"/>
      <c r="F67" s="11">
        <f>E67*D67</f>
        <v>0</v>
      </c>
    </row>
    <row r="68" spans="1:6" ht="85.7" customHeight="1">
      <c r="A68" s="8" t="s">
        <v>80</v>
      </c>
      <c r="B68" s="32" t="s">
        <v>465</v>
      </c>
      <c r="C68" s="10" t="s">
        <v>26</v>
      </c>
      <c r="D68" s="4">
        <v>6</v>
      </c>
      <c r="E68" s="1268"/>
      <c r="F68" s="11">
        <f>E68*D68</f>
        <v>0</v>
      </c>
    </row>
    <row r="69" spans="1:6" ht="15.75">
      <c r="A69" s="8"/>
      <c r="B69" s="32"/>
      <c r="D69" s="34"/>
    </row>
    <row r="70" spans="1:6" ht="15.75">
      <c r="A70" s="21"/>
      <c r="B70" s="16" t="s">
        <v>52</v>
      </c>
      <c r="C70" s="17"/>
      <c r="D70" s="23"/>
      <c r="E70" s="19"/>
      <c r="F70" s="20">
        <f>SUM(F61:F69)</f>
        <v>0</v>
      </c>
    </row>
    <row r="72" spans="1:6" ht="15.75">
      <c r="A72" s="8" t="s">
        <v>116</v>
      </c>
      <c r="B72" s="9" t="s">
        <v>13</v>
      </c>
      <c r="C72" s="28"/>
    </row>
    <row r="73" spans="1:6" ht="30">
      <c r="A73" s="8">
        <v>1</v>
      </c>
      <c r="B73" s="32" t="s">
        <v>53</v>
      </c>
      <c r="C73" s="10" t="s">
        <v>23</v>
      </c>
      <c r="D73" s="4">
        <v>1</v>
      </c>
      <c r="E73" s="1268"/>
      <c r="F73" s="11">
        <f>E73*D73</f>
        <v>0</v>
      </c>
    </row>
    <row r="74" spans="1:6" ht="15.75">
      <c r="A74" s="8">
        <v>2</v>
      </c>
      <c r="B74" s="32" t="s">
        <v>54</v>
      </c>
    </row>
    <row r="75" spans="1:6" ht="15.75">
      <c r="A75" s="8" t="s">
        <v>73</v>
      </c>
      <c r="B75" s="32" t="s">
        <v>55</v>
      </c>
      <c r="C75" s="10" t="s">
        <v>56</v>
      </c>
      <c r="D75" s="4">
        <v>50</v>
      </c>
      <c r="E75" s="1268"/>
      <c r="F75" s="11">
        <f>E75*D75</f>
        <v>0</v>
      </c>
    </row>
    <row r="76" spans="1:6" ht="15.75">
      <c r="A76" s="8" t="s">
        <v>76</v>
      </c>
      <c r="B76" s="32" t="s">
        <v>57</v>
      </c>
      <c r="C76" s="10" t="s">
        <v>56</v>
      </c>
      <c r="D76" s="4">
        <v>40</v>
      </c>
      <c r="E76" s="1268"/>
      <c r="F76" s="11">
        <f>E76*D76</f>
        <v>0</v>
      </c>
    </row>
    <row r="77" spans="1:6" ht="15.75">
      <c r="A77" s="8" t="s">
        <v>80</v>
      </c>
      <c r="B77" s="32" t="s">
        <v>58</v>
      </c>
      <c r="C77" s="10" t="s">
        <v>56</v>
      </c>
      <c r="D77" s="4">
        <v>25</v>
      </c>
      <c r="E77" s="1268"/>
      <c r="F77" s="11">
        <f>E77*D77</f>
        <v>0</v>
      </c>
    </row>
    <row r="78" spans="1:6" ht="90">
      <c r="A78" s="8">
        <v>2</v>
      </c>
      <c r="B78" s="32" t="s">
        <v>157</v>
      </c>
    </row>
    <row r="79" spans="1:6" ht="15.75">
      <c r="A79" s="8" t="s">
        <v>73</v>
      </c>
      <c r="B79" s="32" t="s">
        <v>120</v>
      </c>
      <c r="C79" s="10" t="s">
        <v>26</v>
      </c>
      <c r="D79" s="4">
        <v>260</v>
      </c>
      <c r="E79" s="1268"/>
      <c r="F79" s="11">
        <f>E79*D79</f>
        <v>0</v>
      </c>
    </row>
    <row r="80" spans="1:6" ht="60">
      <c r="A80" s="8"/>
      <c r="B80" s="32" t="s">
        <v>121</v>
      </c>
    </row>
    <row r="81" spans="1:6" ht="15.75">
      <c r="A81" s="8" t="s">
        <v>76</v>
      </c>
      <c r="B81" s="32" t="s">
        <v>123</v>
      </c>
    </row>
    <row r="82" spans="1:6" ht="100.5" customHeight="1">
      <c r="A82" s="8"/>
      <c r="B82" s="32" t="s">
        <v>122</v>
      </c>
    </row>
    <row r="83" spans="1:6" ht="75">
      <c r="A83" s="8"/>
      <c r="B83" s="32" t="s">
        <v>117</v>
      </c>
    </row>
    <row r="84" spans="1:6" ht="84" customHeight="1">
      <c r="A84" s="8"/>
      <c r="B84" s="32" t="s">
        <v>118</v>
      </c>
    </row>
    <row r="85" spans="1:6" ht="340.5" customHeight="1">
      <c r="A85" s="8"/>
      <c r="B85" s="32" t="s">
        <v>119</v>
      </c>
    </row>
    <row r="86" spans="1:6" ht="30">
      <c r="A86" s="8" t="s">
        <v>77</v>
      </c>
      <c r="B86" s="32" t="s">
        <v>192</v>
      </c>
      <c r="C86" s="10" t="s">
        <v>26</v>
      </c>
      <c r="D86" s="4">
        <v>410</v>
      </c>
      <c r="E86" s="1268"/>
      <c r="F86" s="11">
        <f>E86*D86</f>
        <v>0</v>
      </c>
    </row>
    <row r="87" spans="1:6" ht="30">
      <c r="A87" s="8"/>
      <c r="B87" s="32" t="s">
        <v>129</v>
      </c>
    </row>
    <row r="88" spans="1:6" ht="15.75">
      <c r="A88" s="8"/>
      <c r="B88" s="32"/>
      <c r="D88" s="34"/>
    </row>
    <row r="89" spans="1:6" ht="15.75">
      <c r="A89" s="21"/>
      <c r="B89" s="16" t="s">
        <v>60</v>
      </c>
      <c r="C89" s="17"/>
      <c r="D89" s="23"/>
      <c r="E89" s="19"/>
      <c r="F89" s="20">
        <f>SUM(F73:F88)</f>
        <v>0</v>
      </c>
    </row>
    <row r="90" spans="1:6" ht="15.75">
      <c r="A90" s="8"/>
      <c r="B90" s="32"/>
    </row>
    <row r="91" spans="1:6" ht="18.75" customHeight="1">
      <c r="A91" s="8" t="s">
        <v>138</v>
      </c>
      <c r="B91" s="9" t="s">
        <v>17</v>
      </c>
      <c r="C91" s="35"/>
      <c r="D91" s="11"/>
      <c r="F91" s="36"/>
    </row>
    <row r="92" spans="1:6" ht="52.5" customHeight="1">
      <c r="A92" s="8"/>
      <c r="B92" s="37" t="s">
        <v>544</v>
      </c>
      <c r="C92" s="35"/>
      <c r="D92" s="11"/>
      <c r="F92" s="36"/>
    </row>
    <row r="93" spans="1:6" ht="186.75" customHeight="1">
      <c r="A93" s="8"/>
      <c r="B93" s="37" t="s">
        <v>279</v>
      </c>
      <c r="C93" s="35"/>
      <c r="D93" s="11"/>
      <c r="F93" s="36"/>
    </row>
    <row r="94" spans="1:6" ht="54" customHeight="1">
      <c r="A94" s="8"/>
      <c r="B94" s="37" t="s">
        <v>538</v>
      </c>
      <c r="C94" s="35"/>
      <c r="D94" s="11"/>
      <c r="F94" s="36"/>
    </row>
    <row r="95" spans="1:6" ht="47.25">
      <c r="A95" s="8"/>
      <c r="B95" s="37" t="s">
        <v>486</v>
      </c>
      <c r="C95" s="35"/>
      <c r="D95" s="11"/>
      <c r="F95" s="36"/>
    </row>
    <row r="96" spans="1:6" ht="15.75">
      <c r="A96" s="8"/>
      <c r="B96" s="37" t="s">
        <v>62</v>
      </c>
      <c r="C96" s="35"/>
      <c r="D96" s="11"/>
      <c r="F96" s="36"/>
    </row>
    <row r="97" spans="1:6" ht="34.5" customHeight="1">
      <c r="A97" s="8">
        <v>1</v>
      </c>
      <c r="B97" s="38" t="s">
        <v>539</v>
      </c>
      <c r="F97" s="29"/>
    </row>
    <row r="98" spans="1:6" ht="198" customHeight="1">
      <c r="A98" s="8" t="s">
        <v>71</v>
      </c>
      <c r="B98" s="38" t="s">
        <v>834</v>
      </c>
      <c r="C98" s="10" t="s">
        <v>28</v>
      </c>
      <c r="D98" s="4">
        <v>25</v>
      </c>
      <c r="E98" s="1268"/>
      <c r="F98" s="11">
        <f>E98*D98</f>
        <v>0</v>
      </c>
    </row>
    <row r="99" spans="1:6" ht="15.75">
      <c r="A99" s="8"/>
      <c r="B99" s="38" t="s">
        <v>540</v>
      </c>
      <c r="F99" s="29"/>
    </row>
    <row r="100" spans="1:6" ht="34.5" customHeight="1">
      <c r="A100" s="8" t="s">
        <v>96</v>
      </c>
      <c r="B100" s="39" t="s">
        <v>541</v>
      </c>
      <c r="C100" s="10" t="s">
        <v>28</v>
      </c>
      <c r="D100" s="4">
        <v>25</v>
      </c>
      <c r="E100" s="1268"/>
      <c r="F100" s="11">
        <f>E100*D100</f>
        <v>0</v>
      </c>
    </row>
    <row r="101" spans="1:6" ht="34.5" customHeight="1">
      <c r="A101" s="8" t="s">
        <v>98</v>
      </c>
      <c r="B101" s="39" t="s">
        <v>542</v>
      </c>
      <c r="C101" s="10" t="s">
        <v>28</v>
      </c>
      <c r="D101" s="4">
        <v>25</v>
      </c>
      <c r="E101" s="1268"/>
      <c r="F101" s="11">
        <f>E101*D101</f>
        <v>0</v>
      </c>
    </row>
    <row r="102" spans="1:6" ht="115.5" customHeight="1">
      <c r="A102" s="8" t="s">
        <v>100</v>
      </c>
      <c r="B102" s="39" t="s">
        <v>543</v>
      </c>
      <c r="C102" s="10" t="s">
        <v>28</v>
      </c>
      <c r="D102" s="4">
        <v>25</v>
      </c>
      <c r="E102" s="1268"/>
      <c r="F102" s="11">
        <f>E102*D102</f>
        <v>0</v>
      </c>
    </row>
    <row r="103" spans="1:6" ht="15.75">
      <c r="A103" s="21"/>
      <c r="B103" s="16" t="s">
        <v>17</v>
      </c>
      <c r="C103" s="26"/>
      <c r="D103" s="23"/>
      <c r="E103" s="19"/>
      <c r="F103" s="20">
        <f>SUM(F91:F102)</f>
        <v>0</v>
      </c>
    </row>
    <row r="104" spans="1:6" ht="15.75">
      <c r="A104" s="8"/>
      <c r="B104" s="32"/>
    </row>
  </sheetData>
  <sheetProtection algorithmName="SHA-512" hashValue="0zxb7irEAjULdwYhDbFtBhXm8FANILYaad1dPTHeyZoghlGp2b3iPGGH5HJ46n92s6ukQ/DEX2j6qz47VJYwmA==" saltValue="xsa7E0OXlIaYUwVZTaoG4Q==" spinCount="100000" sheet="1"/>
  <pageMargins left="0.98425196850393704" right="0.19685039370078741" top="1.1023622047244095" bottom="0.74803149606299213" header="0.74803149606299213" footer="0.51181102362204722"/>
  <pageSetup paperSize="9" scale="83" firstPageNumber="0" orientation="portrait" r:id="rId1"/>
  <headerFooter alignWithMargins="0">
    <oddHeader>&amp;L&amp;"Times New Roman,Navadno"&amp;8&amp;F&amp;C&amp;"Times New Roman,Navadno"&amp;12&amp;P/&amp;N&amp;R&amp;"Times New Roman,Navadno"&amp;8&amp;A</oddHeader>
  </headerFooter>
  <rowBreaks count="2" manualBreakCount="2">
    <brk id="15" max="5" man="1"/>
    <brk id="71" max="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K116"/>
  <sheetViews>
    <sheetView view="pageBreakPreview" topLeftCell="A109" zoomScale="85" zoomScaleNormal="110" zoomScaleSheetLayoutView="85" workbookViewId="0">
      <selection activeCell="E114" sqref="E114"/>
    </sheetView>
  </sheetViews>
  <sheetFormatPr defaultColWidth="9" defaultRowHeight="15"/>
  <cols>
    <col min="1" max="1" width="9.5" style="41" customWidth="1"/>
    <col min="2" max="2" width="50.75" style="14" customWidth="1"/>
    <col min="3" max="3" width="5.625" style="10" customWidth="1"/>
    <col min="4" max="4" width="9.375" style="4" customWidth="1"/>
    <col min="5" max="5" width="11.75" style="11" customWidth="1"/>
    <col min="6" max="6" width="12.875" style="11" customWidth="1"/>
    <col min="7" max="7" width="10.25" style="12" customWidth="1"/>
    <col min="8" max="11" width="9" style="12"/>
    <col min="12" max="12" width="10.125" style="12" customWidth="1"/>
    <col min="13" max="16384" width="9" style="12"/>
  </cols>
  <sheetData>
    <row r="1" spans="1:7" s="7" customFormat="1" ht="15.75">
      <c r="A1" s="40"/>
      <c r="B1" s="1"/>
      <c r="C1" s="2"/>
      <c r="D1" s="3"/>
      <c r="E1" s="4"/>
      <c r="F1" s="5"/>
      <c r="G1" s="6"/>
    </row>
    <row r="2" spans="1:7" s="7" customFormat="1" ht="15.75" customHeight="1">
      <c r="A2" s="40"/>
      <c r="B2" s="135" t="s">
        <v>692</v>
      </c>
      <c r="C2" s="10"/>
      <c r="D2" s="4"/>
      <c r="E2" s="11"/>
      <c r="F2" s="11"/>
      <c r="G2" s="6"/>
    </row>
    <row r="3" spans="1:7" s="7" customFormat="1" ht="15.75">
      <c r="A3" s="41"/>
      <c r="B3" s="14"/>
      <c r="C3" s="10"/>
      <c r="D3" s="4"/>
      <c r="E3" s="11"/>
      <c r="F3" s="11"/>
      <c r="G3" s="6"/>
    </row>
    <row r="4" spans="1:7" ht="15.75">
      <c r="A4" s="42" t="s">
        <v>133</v>
      </c>
      <c r="B4" s="16" t="s">
        <v>4</v>
      </c>
      <c r="C4" s="17"/>
      <c r="D4" s="18"/>
      <c r="E4" s="19"/>
      <c r="F4" s="1270"/>
    </row>
    <row r="5" spans="1:7" ht="15.75">
      <c r="A5" s="42" t="s">
        <v>134</v>
      </c>
      <c r="B5" s="16" t="s">
        <v>6</v>
      </c>
      <c r="C5" s="17"/>
      <c r="D5" s="18"/>
      <c r="E5" s="19"/>
      <c r="F5" s="20" t="s">
        <v>838</v>
      </c>
    </row>
    <row r="6" spans="1:7" ht="15.75">
      <c r="A6" s="42" t="s">
        <v>135</v>
      </c>
      <c r="B6" s="16" t="s">
        <v>8</v>
      </c>
      <c r="C6" s="17"/>
      <c r="D6" s="18"/>
      <c r="E6" s="19"/>
      <c r="F6" s="20" t="s">
        <v>838</v>
      </c>
    </row>
    <row r="7" spans="1:7" ht="15.75">
      <c r="A7" s="42" t="s">
        <v>136</v>
      </c>
      <c r="B7" s="16" t="s">
        <v>10</v>
      </c>
      <c r="C7" s="17"/>
      <c r="D7" s="18"/>
      <c r="E7" s="19"/>
      <c r="F7" s="20">
        <f>F41</f>
        <v>0</v>
      </c>
    </row>
    <row r="8" spans="1:7" ht="15.75">
      <c r="A8" s="42" t="s">
        <v>70</v>
      </c>
      <c r="B8" s="16" t="s">
        <v>11</v>
      </c>
      <c r="C8" s="17"/>
      <c r="D8" s="18"/>
      <c r="E8" s="19"/>
      <c r="F8" s="20">
        <f>F56</f>
        <v>0</v>
      </c>
    </row>
    <row r="9" spans="1:7" ht="15.75">
      <c r="A9" s="42" t="s">
        <v>137</v>
      </c>
      <c r="B9" s="16" t="s">
        <v>12</v>
      </c>
      <c r="C9" s="17"/>
      <c r="D9" s="18"/>
      <c r="E9" s="19"/>
      <c r="F9" s="20">
        <f>F64</f>
        <v>0</v>
      </c>
    </row>
    <row r="10" spans="1:7" ht="15.75">
      <c r="A10" s="42" t="s">
        <v>116</v>
      </c>
      <c r="B10" s="16" t="s">
        <v>13</v>
      </c>
      <c r="C10" s="17"/>
      <c r="D10" s="18"/>
      <c r="E10" s="19"/>
      <c r="F10" s="20">
        <f>F75</f>
        <v>0</v>
      </c>
    </row>
    <row r="11" spans="1:7" ht="15.75">
      <c r="A11" s="42" t="s">
        <v>138</v>
      </c>
      <c r="B11" s="21" t="s">
        <v>17</v>
      </c>
      <c r="C11" s="17"/>
      <c r="D11" s="18"/>
      <c r="E11" s="19"/>
      <c r="F11" s="20">
        <f>F97</f>
        <v>0</v>
      </c>
    </row>
    <row r="12" spans="1:7" ht="15.75">
      <c r="A12" s="44"/>
      <c r="B12" s="16" t="s">
        <v>14</v>
      </c>
      <c r="C12" s="17"/>
      <c r="D12" s="23"/>
      <c r="E12" s="19"/>
      <c r="F12" s="20">
        <f>SUM(F5:F11)</f>
        <v>0</v>
      </c>
    </row>
    <row r="13" spans="1:7" ht="15.75">
      <c r="A13" s="45"/>
      <c r="B13" s="25"/>
      <c r="C13" s="26"/>
      <c r="D13" s="23"/>
      <c r="E13" s="19"/>
      <c r="F13" s="27"/>
    </row>
    <row r="14" spans="1:7" ht="15.75">
      <c r="A14" s="42" t="s">
        <v>15</v>
      </c>
      <c r="B14" s="16" t="s">
        <v>16</v>
      </c>
      <c r="C14" s="17"/>
      <c r="D14" s="18"/>
      <c r="E14" s="19"/>
      <c r="F14" s="20"/>
    </row>
    <row r="15" spans="1:7" ht="15.75">
      <c r="A15" s="42" t="s">
        <v>468</v>
      </c>
      <c r="B15" s="16" t="s">
        <v>19</v>
      </c>
      <c r="C15" s="17"/>
      <c r="D15" s="18"/>
      <c r="E15" s="19"/>
      <c r="F15" s="20">
        <f>F115</f>
        <v>0</v>
      </c>
    </row>
    <row r="16" spans="1:7" ht="15.75">
      <c r="A16" s="42" t="s">
        <v>18</v>
      </c>
      <c r="B16" s="16" t="s">
        <v>20</v>
      </c>
      <c r="C16" s="17"/>
      <c r="D16" s="18"/>
      <c r="E16" s="19"/>
      <c r="F16" s="20"/>
    </row>
    <row r="17" spans="1:11" ht="15.75">
      <c r="A17" s="44"/>
      <c r="B17" s="16" t="s">
        <v>21</v>
      </c>
      <c r="C17" s="17"/>
      <c r="D17" s="23"/>
      <c r="E17" s="19"/>
      <c r="F17" s="20">
        <f>SUM(F15:F15)</f>
        <v>0</v>
      </c>
    </row>
    <row r="18" spans="1:11" ht="15.75">
      <c r="A18" s="44"/>
      <c r="B18" s="16"/>
      <c r="C18" s="17"/>
      <c r="D18" s="23"/>
      <c r="E18" s="19"/>
      <c r="F18" s="20"/>
    </row>
    <row r="19" spans="1:11" ht="20.25" customHeight="1">
      <c r="A19" s="44"/>
      <c r="B19" s="16" t="s">
        <v>22</v>
      </c>
      <c r="C19" s="17"/>
      <c r="D19" s="23"/>
      <c r="E19" s="19"/>
      <c r="F19" s="20">
        <f>F12+F17</f>
        <v>0</v>
      </c>
    </row>
    <row r="20" spans="1:11" ht="15.75">
      <c r="A20" s="46"/>
      <c r="B20" s="1093" t="s">
        <v>1455</v>
      </c>
      <c r="C20" s="17"/>
      <c r="D20" s="23"/>
      <c r="E20" s="19"/>
      <c r="F20" s="20"/>
    </row>
    <row r="21" spans="1:11" ht="15.75">
      <c r="A21" s="8" t="s">
        <v>133</v>
      </c>
      <c r="B21" s="9" t="s">
        <v>4</v>
      </c>
      <c r="C21" s="28"/>
    </row>
    <row r="22" spans="1:11" ht="15.75">
      <c r="A22" s="8"/>
      <c r="B22" s="32"/>
      <c r="C22" s="31"/>
    </row>
    <row r="23" spans="1:11" ht="15.75">
      <c r="A23" s="8" t="s">
        <v>694</v>
      </c>
      <c r="B23" s="9" t="s">
        <v>6</v>
      </c>
      <c r="C23" s="28"/>
    </row>
    <row r="24" spans="1:11" ht="75">
      <c r="A24" s="8">
        <v>1</v>
      </c>
      <c r="B24" s="32" t="s">
        <v>69</v>
      </c>
      <c r="C24" s="10" t="s">
        <v>23</v>
      </c>
      <c r="D24" s="4" t="s">
        <v>838</v>
      </c>
      <c r="E24" s="4"/>
    </row>
    <row r="25" spans="1:11" ht="15.75">
      <c r="A25" s="21"/>
      <c r="B25" s="16" t="s">
        <v>24</v>
      </c>
      <c r="C25" s="17"/>
      <c r="D25" s="23"/>
      <c r="E25" s="19"/>
      <c r="F25" s="20"/>
    </row>
    <row r="26" spans="1:11" ht="15.75">
      <c r="A26" s="8"/>
      <c r="B26" s="9"/>
      <c r="C26" s="28"/>
      <c r="F26" s="29"/>
    </row>
    <row r="27" spans="1:11" ht="15.75">
      <c r="A27" s="8" t="s">
        <v>695</v>
      </c>
      <c r="B27" s="9" t="s">
        <v>8</v>
      </c>
      <c r="C27" s="28"/>
    </row>
    <row r="28" spans="1:11" s="30" customFormat="1" ht="31.5">
      <c r="A28" s="8"/>
      <c r="B28" s="9" t="s">
        <v>25</v>
      </c>
      <c r="C28" s="31"/>
      <c r="D28" s="4"/>
      <c r="E28" s="4"/>
      <c r="F28" s="11"/>
      <c r="G28" s="12"/>
      <c r="H28" s="12"/>
      <c r="I28" s="12"/>
      <c r="J28" s="12"/>
      <c r="K28" s="12"/>
    </row>
    <row r="29" spans="1:11" ht="53.45" customHeight="1">
      <c r="A29" s="8">
        <v>1</v>
      </c>
      <c r="B29" s="32" t="s">
        <v>693</v>
      </c>
      <c r="C29" s="31" t="s">
        <v>23</v>
      </c>
      <c r="D29" s="4">
        <v>1</v>
      </c>
      <c r="E29" s="1267"/>
      <c r="F29" s="11">
        <f>E29*D29</f>
        <v>0</v>
      </c>
    </row>
    <row r="30" spans="1:11" ht="15.75">
      <c r="A30" s="21"/>
      <c r="B30" s="16" t="s">
        <v>29</v>
      </c>
      <c r="C30" s="17"/>
      <c r="D30" s="23"/>
      <c r="E30" s="19"/>
      <c r="F30" s="20">
        <f>SUM(F28:F29)</f>
        <v>0</v>
      </c>
    </row>
    <row r="31" spans="1:11" ht="15.75">
      <c r="A31" s="8"/>
      <c r="B31" s="9"/>
      <c r="C31" s="28"/>
      <c r="F31" s="29"/>
    </row>
    <row r="32" spans="1:11" ht="15.75">
      <c r="A32" s="40" t="s">
        <v>136</v>
      </c>
      <c r="B32" s="1" t="s">
        <v>10</v>
      </c>
      <c r="C32" s="28"/>
      <c r="E32" s="4"/>
      <c r="F32" s="4"/>
    </row>
    <row r="33" spans="1:6" ht="75">
      <c r="A33" s="40">
        <v>1</v>
      </c>
      <c r="B33" s="32" t="s">
        <v>502</v>
      </c>
      <c r="C33" s="10" t="s">
        <v>32</v>
      </c>
      <c r="D33" s="4">
        <v>16</v>
      </c>
      <c r="E33" s="1267"/>
      <c r="F33" s="4">
        <f>E33*D33</f>
        <v>0</v>
      </c>
    </row>
    <row r="34" spans="1:6" ht="75">
      <c r="A34" s="40">
        <v>2</v>
      </c>
      <c r="B34" s="32" t="s">
        <v>469</v>
      </c>
      <c r="C34" s="10" t="s">
        <v>26</v>
      </c>
      <c r="D34" s="4">
        <v>25</v>
      </c>
      <c r="E34" s="1267"/>
      <c r="F34" s="4">
        <f>E34*D34</f>
        <v>0</v>
      </c>
    </row>
    <row r="35" spans="1:6" ht="60">
      <c r="A35" s="40">
        <v>3</v>
      </c>
      <c r="B35" s="32" t="s">
        <v>34</v>
      </c>
      <c r="C35" s="10" t="s">
        <v>32</v>
      </c>
      <c r="D35" s="4">
        <v>10</v>
      </c>
      <c r="E35" s="1267"/>
      <c r="F35" s="4">
        <f>E35*D35</f>
        <v>0</v>
      </c>
    </row>
    <row r="36" spans="1:6" ht="45">
      <c r="A36" s="40">
        <v>4</v>
      </c>
      <c r="B36" s="32" t="s">
        <v>470</v>
      </c>
      <c r="C36" s="33"/>
      <c r="E36" s="4"/>
      <c r="F36" s="4"/>
    </row>
    <row r="37" spans="1:6" ht="15.75" customHeight="1">
      <c r="A37" s="40" t="s">
        <v>91</v>
      </c>
      <c r="B37" s="32" t="s">
        <v>36</v>
      </c>
      <c r="C37" s="10" t="s">
        <v>32</v>
      </c>
      <c r="D37" s="4">
        <v>7</v>
      </c>
      <c r="E37" s="1267"/>
      <c r="F37" s="4">
        <f>E37*D37</f>
        <v>0</v>
      </c>
    </row>
    <row r="38" spans="1:6" ht="30">
      <c r="A38" s="40" t="s">
        <v>92</v>
      </c>
      <c r="B38" s="32" t="s">
        <v>37</v>
      </c>
      <c r="C38" s="10" t="s">
        <v>26</v>
      </c>
      <c r="D38" s="4">
        <v>20</v>
      </c>
      <c r="E38" s="1267"/>
      <c r="F38" s="4">
        <f>E38*D38</f>
        <v>0</v>
      </c>
    </row>
    <row r="39" spans="1:6" ht="45">
      <c r="A39" s="40" t="s">
        <v>93</v>
      </c>
      <c r="B39" s="32" t="s">
        <v>471</v>
      </c>
      <c r="C39" s="10" t="s">
        <v>32</v>
      </c>
      <c r="D39" s="4">
        <v>13</v>
      </c>
      <c r="E39" s="1267"/>
      <c r="F39" s="4">
        <f>E39*D39</f>
        <v>0</v>
      </c>
    </row>
    <row r="40" spans="1:6" ht="30">
      <c r="A40" s="40">
        <v>5</v>
      </c>
      <c r="B40" s="32" t="s">
        <v>39</v>
      </c>
      <c r="C40" s="10" t="s">
        <v>23</v>
      </c>
      <c r="D40" s="4">
        <v>1</v>
      </c>
      <c r="E40" s="1267"/>
      <c r="F40" s="4">
        <f>E40*D40</f>
        <v>0</v>
      </c>
    </row>
    <row r="41" spans="1:6" ht="15.75">
      <c r="A41" s="43"/>
      <c r="B41" s="16" t="s">
        <v>40</v>
      </c>
      <c r="C41" s="17"/>
      <c r="D41" s="23"/>
      <c r="E41" s="23"/>
      <c r="F41" s="121">
        <f>SUM(F33:F40)</f>
        <v>0</v>
      </c>
    </row>
    <row r="42" spans="1:6" ht="15.75">
      <c r="A42" s="40"/>
      <c r="B42" s="1"/>
      <c r="C42" s="28"/>
      <c r="E42" s="4"/>
      <c r="F42" s="3"/>
    </row>
    <row r="43" spans="1:6" ht="15.75">
      <c r="A43" s="40" t="s">
        <v>70</v>
      </c>
      <c r="B43" s="1" t="s">
        <v>11</v>
      </c>
      <c r="C43" s="28"/>
      <c r="E43" s="4"/>
      <c r="F43" s="4"/>
    </row>
    <row r="44" spans="1:6" ht="30">
      <c r="A44" s="40">
        <v>1</v>
      </c>
      <c r="B44" s="32" t="s">
        <v>472</v>
      </c>
      <c r="C44" s="28"/>
      <c r="E44" s="4"/>
      <c r="F44" s="3"/>
    </row>
    <row r="45" spans="1:6" ht="15.75">
      <c r="A45" s="40" t="s">
        <v>71</v>
      </c>
      <c r="B45" s="32" t="s">
        <v>473</v>
      </c>
      <c r="C45" s="10" t="s">
        <v>32</v>
      </c>
      <c r="D45" s="4">
        <v>1</v>
      </c>
      <c r="E45" s="1267"/>
      <c r="F45" s="4">
        <f>E45*D45</f>
        <v>0</v>
      </c>
    </row>
    <row r="46" spans="1:6" ht="30">
      <c r="A46" s="40">
        <v>2</v>
      </c>
      <c r="B46" s="32" t="s">
        <v>503</v>
      </c>
      <c r="E46" s="4"/>
      <c r="F46" s="4"/>
    </row>
    <row r="47" spans="1:6" ht="15.75">
      <c r="A47" s="40" t="s">
        <v>73</v>
      </c>
      <c r="B47" s="32" t="s">
        <v>474</v>
      </c>
      <c r="E47" s="4"/>
      <c r="F47" s="4"/>
    </row>
    <row r="48" spans="1:6" ht="45">
      <c r="A48" s="40">
        <v>3</v>
      </c>
      <c r="B48" s="32" t="s">
        <v>696</v>
      </c>
      <c r="C48" s="10" t="s">
        <v>32</v>
      </c>
      <c r="D48" s="4">
        <v>1</v>
      </c>
      <c r="E48" s="1267"/>
      <c r="F48" s="4">
        <f>E48*D48</f>
        <v>0</v>
      </c>
    </row>
    <row r="49" spans="1:6" ht="15.75">
      <c r="A49" s="40" t="s">
        <v>85</v>
      </c>
      <c r="B49" s="32" t="s">
        <v>475</v>
      </c>
      <c r="E49" s="4"/>
      <c r="F49" s="4"/>
    </row>
    <row r="50" spans="1:6" ht="15.75">
      <c r="A50" s="40">
        <v>4</v>
      </c>
      <c r="B50" s="32" t="s">
        <v>476</v>
      </c>
      <c r="C50" s="10" t="s">
        <v>32</v>
      </c>
      <c r="D50" s="4">
        <v>4</v>
      </c>
      <c r="E50" s="1267"/>
      <c r="F50" s="4">
        <f>E50*D50</f>
        <v>0</v>
      </c>
    </row>
    <row r="51" spans="1:6" ht="37.5" customHeight="1">
      <c r="A51" s="40">
        <v>5</v>
      </c>
      <c r="B51" s="32" t="s">
        <v>532</v>
      </c>
      <c r="C51" s="10" t="s">
        <v>32</v>
      </c>
      <c r="D51" s="4">
        <v>1.5</v>
      </c>
      <c r="E51" s="1267"/>
      <c r="F51" s="4">
        <f>E51*D51</f>
        <v>0</v>
      </c>
    </row>
    <row r="52" spans="1:6" ht="45">
      <c r="A52" s="40">
        <v>6</v>
      </c>
      <c r="B52" s="32" t="s">
        <v>477</v>
      </c>
      <c r="E52" s="4"/>
      <c r="F52" s="4"/>
    </row>
    <row r="53" spans="1:6" ht="31.5">
      <c r="A53" s="40"/>
      <c r="B53" s="9" t="s">
        <v>478</v>
      </c>
      <c r="E53" s="4"/>
      <c r="F53" s="4"/>
    </row>
    <row r="54" spans="1:6" ht="15.75">
      <c r="A54" s="40" t="s">
        <v>239</v>
      </c>
      <c r="B54" s="32" t="s">
        <v>44</v>
      </c>
      <c r="C54" s="10" t="s">
        <v>45</v>
      </c>
      <c r="D54" s="4">
        <v>788</v>
      </c>
      <c r="E54" s="1267"/>
      <c r="F54" s="4">
        <f>E54*D54</f>
        <v>0</v>
      </c>
    </row>
    <row r="55" spans="1:6" ht="15.75">
      <c r="A55" s="40" t="s">
        <v>240</v>
      </c>
      <c r="B55" s="32" t="s">
        <v>46</v>
      </c>
      <c r="C55" s="10" t="s">
        <v>45</v>
      </c>
      <c r="D55" s="4">
        <v>68</v>
      </c>
      <c r="E55" s="1267"/>
      <c r="F55" s="4">
        <f>E55*D55</f>
        <v>0</v>
      </c>
    </row>
    <row r="56" spans="1:6" ht="15.75">
      <c r="A56" s="43"/>
      <c r="B56" s="16" t="s">
        <v>48</v>
      </c>
      <c r="C56" s="17"/>
      <c r="D56" s="23"/>
      <c r="E56" s="23"/>
      <c r="F56" s="121">
        <f>SUM(F45:F55)</f>
        <v>0</v>
      </c>
    </row>
    <row r="57" spans="1:6">
      <c r="E57" s="4"/>
      <c r="F57" s="4"/>
    </row>
    <row r="58" spans="1:6" ht="15.75">
      <c r="A58" s="40" t="s">
        <v>505</v>
      </c>
      <c r="B58" s="1" t="s">
        <v>12</v>
      </c>
      <c r="C58" s="28"/>
      <c r="E58" s="4"/>
      <c r="F58" s="4"/>
    </row>
    <row r="59" spans="1:6" ht="15.75">
      <c r="A59" s="40"/>
      <c r="B59" s="32" t="s">
        <v>49</v>
      </c>
      <c r="E59" s="4"/>
      <c r="F59" s="4"/>
    </row>
    <row r="60" spans="1:6" ht="15.75">
      <c r="A60" s="40" t="s">
        <v>506</v>
      </c>
      <c r="B60" s="32" t="s">
        <v>479</v>
      </c>
      <c r="C60" s="10" t="s">
        <v>26</v>
      </c>
      <c r="D60" s="4">
        <v>3</v>
      </c>
      <c r="E60" s="1267"/>
      <c r="F60" s="4">
        <f>E60*D60</f>
        <v>0</v>
      </c>
    </row>
    <row r="61" spans="1:6" ht="15.75">
      <c r="A61" s="40" t="s">
        <v>507</v>
      </c>
      <c r="B61" s="32" t="s">
        <v>480</v>
      </c>
      <c r="C61" s="10" t="s">
        <v>26</v>
      </c>
      <c r="D61" s="4">
        <v>21</v>
      </c>
      <c r="E61" s="1267"/>
      <c r="F61" s="4">
        <f>E61*D61</f>
        <v>0</v>
      </c>
    </row>
    <row r="62" spans="1:6" ht="15.75">
      <c r="A62" s="40" t="s">
        <v>533</v>
      </c>
      <c r="B62" s="32" t="s">
        <v>534</v>
      </c>
      <c r="C62" s="10" t="s">
        <v>26</v>
      </c>
      <c r="D62" s="4">
        <v>4</v>
      </c>
      <c r="E62" s="1267"/>
      <c r="F62" s="4">
        <f>E62*D62</f>
        <v>0</v>
      </c>
    </row>
    <row r="63" spans="1:6" ht="15.75">
      <c r="A63" s="40" t="s">
        <v>508</v>
      </c>
      <c r="B63" s="32" t="s">
        <v>481</v>
      </c>
      <c r="C63" s="10" t="s">
        <v>26</v>
      </c>
      <c r="D63" s="4">
        <v>1</v>
      </c>
      <c r="E63" s="1267"/>
      <c r="F63" s="4">
        <f>E63*D63</f>
        <v>0</v>
      </c>
    </row>
    <row r="64" spans="1:6" ht="15.75">
      <c r="A64" s="43" t="s">
        <v>505</v>
      </c>
      <c r="B64" s="16" t="s">
        <v>52</v>
      </c>
      <c r="C64" s="17"/>
      <c r="D64" s="23"/>
      <c r="E64" s="23"/>
      <c r="F64" s="121">
        <f>SUM(F60:F63)</f>
        <v>0</v>
      </c>
    </row>
    <row r="65" spans="1:6" ht="15.75" customHeight="1">
      <c r="E65" s="4"/>
      <c r="F65" s="4"/>
    </row>
    <row r="66" spans="1:6" ht="15.75" customHeight="1">
      <c r="A66" s="40" t="s">
        <v>509</v>
      </c>
      <c r="B66" s="1" t="s">
        <v>13</v>
      </c>
      <c r="C66" s="28"/>
      <c r="E66" s="4"/>
      <c r="F66" s="4"/>
    </row>
    <row r="67" spans="1:6" ht="15.75" customHeight="1">
      <c r="A67" s="40" t="s">
        <v>510</v>
      </c>
      <c r="B67" s="32" t="s">
        <v>53</v>
      </c>
      <c r="C67" s="10" t="s">
        <v>23</v>
      </c>
      <c r="D67" s="4">
        <v>1</v>
      </c>
      <c r="E67" s="1267"/>
      <c r="F67" s="4">
        <f>E67*D67</f>
        <v>0</v>
      </c>
    </row>
    <row r="68" spans="1:6" ht="15.75" customHeight="1">
      <c r="A68" s="40" t="s">
        <v>511</v>
      </c>
      <c r="B68" s="32" t="s">
        <v>54</v>
      </c>
      <c r="E68" s="4"/>
      <c r="F68" s="4"/>
    </row>
    <row r="69" spans="1:6" ht="15.75">
      <c r="A69" s="40" t="s">
        <v>512</v>
      </c>
      <c r="B69" s="32" t="s">
        <v>55</v>
      </c>
      <c r="C69" s="10" t="s">
        <v>56</v>
      </c>
      <c r="D69" s="4">
        <v>10</v>
      </c>
      <c r="E69" s="1267"/>
      <c r="F69" s="4">
        <f>E69*D69</f>
        <v>0</v>
      </c>
    </row>
    <row r="70" spans="1:6" ht="15.75">
      <c r="A70" s="40" t="s">
        <v>513</v>
      </c>
      <c r="B70" s="32" t="s">
        <v>57</v>
      </c>
      <c r="C70" s="10" t="s">
        <v>56</v>
      </c>
      <c r="D70" s="4">
        <v>5</v>
      </c>
      <c r="E70" s="1267"/>
      <c r="F70" s="4">
        <f>E70*D70</f>
        <v>0</v>
      </c>
    </row>
    <row r="71" spans="1:6" ht="15.75">
      <c r="A71" s="40" t="s">
        <v>514</v>
      </c>
      <c r="B71" s="32" t="s">
        <v>58</v>
      </c>
      <c r="C71" s="10" t="s">
        <v>56</v>
      </c>
      <c r="D71" s="4">
        <v>5</v>
      </c>
      <c r="E71" s="1267"/>
      <c r="F71" s="4">
        <f>E71*D71</f>
        <v>0</v>
      </c>
    </row>
    <row r="72" spans="1:6" ht="15.75">
      <c r="A72" s="40" t="s">
        <v>515</v>
      </c>
      <c r="B72" s="32" t="s">
        <v>482</v>
      </c>
      <c r="E72" s="4"/>
      <c r="F72" s="4"/>
    </row>
    <row r="73" spans="1:6" ht="15.75">
      <c r="A73" s="40" t="s">
        <v>516</v>
      </c>
      <c r="B73" s="32" t="s">
        <v>483</v>
      </c>
      <c r="C73" s="10" t="s">
        <v>59</v>
      </c>
      <c r="D73" s="4">
        <v>10</v>
      </c>
      <c r="E73" s="1267"/>
      <c r="F73" s="4">
        <f>E73*D73</f>
        <v>0</v>
      </c>
    </row>
    <row r="74" spans="1:6" ht="15.75">
      <c r="A74" s="40" t="s">
        <v>517</v>
      </c>
      <c r="B74" s="32" t="s">
        <v>484</v>
      </c>
      <c r="C74" s="10" t="s">
        <v>28</v>
      </c>
      <c r="D74" s="4">
        <v>30</v>
      </c>
      <c r="E74" s="1267"/>
      <c r="F74" s="4">
        <f>E74*D74</f>
        <v>0</v>
      </c>
    </row>
    <row r="75" spans="1:6" ht="15.75">
      <c r="A75" s="43" t="s">
        <v>509</v>
      </c>
      <c r="B75" s="16" t="s">
        <v>60</v>
      </c>
      <c r="C75" s="17"/>
      <c r="D75" s="23"/>
      <c r="E75" s="23"/>
      <c r="F75" s="121">
        <f>SUM(F67:F74)</f>
        <v>0</v>
      </c>
    </row>
    <row r="76" spans="1:6" ht="15.75">
      <c r="A76" s="40"/>
      <c r="B76" s="32"/>
      <c r="E76" s="4"/>
      <c r="F76" s="4"/>
    </row>
    <row r="77" spans="1:6" ht="15.75">
      <c r="A77" s="40" t="s">
        <v>518</v>
      </c>
      <c r="B77" s="1" t="s">
        <v>17</v>
      </c>
      <c r="C77" s="35"/>
      <c r="D77" s="11"/>
      <c r="E77" s="4"/>
      <c r="F77" s="3"/>
    </row>
    <row r="78" spans="1:6" ht="241.5" customHeight="1">
      <c r="A78" s="40"/>
      <c r="B78" s="37" t="s">
        <v>485</v>
      </c>
      <c r="C78" s="35"/>
      <c r="D78" s="11"/>
      <c r="E78" s="4"/>
      <c r="F78" s="3"/>
    </row>
    <row r="79" spans="1:6" ht="47.25">
      <c r="A79" s="40"/>
      <c r="B79" s="37" t="s">
        <v>486</v>
      </c>
      <c r="C79" s="35"/>
      <c r="D79" s="11"/>
      <c r="E79" s="4"/>
      <c r="F79" s="3"/>
    </row>
    <row r="80" spans="1:6" ht="15.75">
      <c r="A80" s="40"/>
      <c r="B80" s="37" t="s">
        <v>504</v>
      </c>
      <c r="C80" s="35"/>
      <c r="D80" s="11"/>
      <c r="E80" s="4"/>
      <c r="F80" s="3"/>
    </row>
    <row r="81" spans="1:6" ht="15.75">
      <c r="A81" s="40"/>
      <c r="B81" s="37" t="s">
        <v>487</v>
      </c>
      <c r="C81" s="35"/>
      <c r="D81" s="11"/>
      <c r="E81" s="4"/>
      <c r="F81" s="3"/>
    </row>
    <row r="82" spans="1:6" ht="30">
      <c r="A82" s="40" t="s">
        <v>519</v>
      </c>
      <c r="B82" s="38" t="s">
        <v>489</v>
      </c>
      <c r="C82" s="35"/>
      <c r="D82" s="11"/>
      <c r="E82" s="4"/>
      <c r="F82" s="3"/>
    </row>
    <row r="83" spans="1:6" ht="36" customHeight="1">
      <c r="A83" s="40" t="s">
        <v>520</v>
      </c>
      <c r="B83" s="14" t="s">
        <v>491</v>
      </c>
      <c r="C83" s="10" t="s">
        <v>28</v>
      </c>
      <c r="D83" s="4">
        <v>4</v>
      </c>
      <c r="E83" s="1267"/>
      <c r="F83" s="4">
        <f>E83*D83</f>
        <v>0</v>
      </c>
    </row>
    <row r="84" spans="1:6" ht="36.75" customHeight="1">
      <c r="A84" s="40" t="s">
        <v>521</v>
      </c>
      <c r="B84" s="38" t="s">
        <v>492</v>
      </c>
      <c r="C84" s="33"/>
      <c r="D84" s="33"/>
      <c r="E84" s="4"/>
      <c r="F84" s="4"/>
    </row>
    <row r="85" spans="1:6" ht="84.75" customHeight="1">
      <c r="A85" s="40"/>
      <c r="B85" s="38" t="s">
        <v>493</v>
      </c>
      <c r="E85" s="4"/>
      <c r="F85" s="4"/>
    </row>
    <row r="86" spans="1:6" ht="163.5" customHeight="1">
      <c r="A86" s="40" t="s">
        <v>522</v>
      </c>
      <c r="B86" s="38" t="s">
        <v>531</v>
      </c>
      <c r="E86" s="4"/>
      <c r="F86" s="4"/>
    </row>
    <row r="87" spans="1:6" ht="35.450000000000003" customHeight="1">
      <c r="A87" s="40"/>
      <c r="B87" s="14" t="s">
        <v>494</v>
      </c>
      <c r="E87" s="4"/>
      <c r="F87" s="4"/>
    </row>
    <row r="88" spans="1:6" ht="84.2" customHeight="1">
      <c r="A88" s="40"/>
      <c r="B88" s="32" t="s">
        <v>697</v>
      </c>
      <c r="E88" s="4"/>
      <c r="F88" s="4"/>
    </row>
    <row r="89" spans="1:6" ht="15.75">
      <c r="A89" s="40" t="s">
        <v>523</v>
      </c>
      <c r="B89" s="33" t="s">
        <v>530</v>
      </c>
      <c r="C89" s="10" t="s">
        <v>28</v>
      </c>
      <c r="D89" s="4">
        <v>4</v>
      </c>
      <c r="E89" s="1267"/>
      <c r="F89" s="4">
        <f>E89*D89</f>
        <v>0</v>
      </c>
    </row>
    <row r="90" spans="1:6" ht="15.75" customHeight="1">
      <c r="A90" s="40"/>
      <c r="B90" s="14" t="s">
        <v>495</v>
      </c>
      <c r="E90" s="4"/>
      <c r="F90" s="4"/>
    </row>
    <row r="91" spans="1:6" ht="15.75">
      <c r="A91" s="40" t="s">
        <v>835</v>
      </c>
      <c r="B91" s="33" t="s">
        <v>698</v>
      </c>
      <c r="C91" s="10" t="s">
        <v>28</v>
      </c>
      <c r="D91" s="4">
        <v>4</v>
      </c>
      <c r="E91" s="1267"/>
      <c r="F91" s="4">
        <f>E91*D91</f>
        <v>0</v>
      </c>
    </row>
    <row r="92" spans="1:6" ht="61.5">
      <c r="A92" s="40"/>
      <c r="B92" s="14" t="s">
        <v>699</v>
      </c>
      <c r="E92" s="4"/>
      <c r="F92" s="4"/>
    </row>
    <row r="93" spans="1:6" ht="15.75">
      <c r="A93" s="40" t="s">
        <v>836</v>
      </c>
      <c r="B93" s="33" t="s">
        <v>700</v>
      </c>
      <c r="C93" s="10" t="s">
        <v>28</v>
      </c>
      <c r="D93" s="4">
        <v>4</v>
      </c>
      <c r="E93" s="1267"/>
      <c r="F93" s="4">
        <f>E93*D93</f>
        <v>0</v>
      </c>
    </row>
    <row r="94" spans="1:6" ht="61.5">
      <c r="A94" s="40"/>
      <c r="B94" s="122" t="s">
        <v>701</v>
      </c>
      <c r="E94" s="4"/>
      <c r="F94" s="4"/>
    </row>
    <row r="95" spans="1:6" ht="15.75">
      <c r="A95" s="40" t="s">
        <v>837</v>
      </c>
      <c r="B95" s="33" t="s">
        <v>702</v>
      </c>
      <c r="C95" s="10" t="s">
        <v>28</v>
      </c>
      <c r="D95" s="4">
        <v>4</v>
      </c>
      <c r="E95" s="1267"/>
      <c r="F95" s="4">
        <f>E95*D95</f>
        <v>0</v>
      </c>
    </row>
    <row r="96" spans="1:6" ht="15.75">
      <c r="A96" s="40"/>
      <c r="B96" s="14" t="s">
        <v>703</v>
      </c>
      <c r="E96" s="4"/>
      <c r="F96" s="4"/>
    </row>
    <row r="97" spans="1:6" ht="15.75">
      <c r="A97" s="43" t="s">
        <v>518</v>
      </c>
      <c r="B97" s="16" t="s">
        <v>17</v>
      </c>
      <c r="C97" s="26"/>
      <c r="D97" s="23"/>
      <c r="E97" s="23"/>
      <c r="F97" s="121">
        <f>SUM(F83:F96)</f>
        <v>0</v>
      </c>
    </row>
    <row r="98" spans="1:6" ht="15.75">
      <c r="A98" s="40"/>
      <c r="B98" s="1"/>
      <c r="E98" s="4"/>
      <c r="F98" s="3"/>
    </row>
    <row r="99" spans="1:6" ht="15.75">
      <c r="A99" s="8" t="s">
        <v>15</v>
      </c>
      <c r="B99" s="9" t="s">
        <v>16</v>
      </c>
      <c r="E99" s="4"/>
      <c r="F99" s="4"/>
    </row>
    <row r="100" spans="1:6" ht="15.75">
      <c r="A100" s="8"/>
      <c r="B100" s="9"/>
      <c r="E100" s="4"/>
      <c r="F100" s="4"/>
    </row>
    <row r="101" spans="1:6" ht="15.75">
      <c r="A101" s="40" t="s">
        <v>468</v>
      </c>
      <c r="B101" s="1" t="s">
        <v>19</v>
      </c>
      <c r="C101" s="35"/>
      <c r="D101" s="11"/>
      <c r="E101" s="4"/>
      <c r="F101" s="3"/>
    </row>
    <row r="102" spans="1:6" ht="63">
      <c r="A102" s="40" t="s">
        <v>64</v>
      </c>
      <c r="B102" s="1" t="s">
        <v>65</v>
      </c>
      <c r="C102" s="35"/>
      <c r="D102" s="11"/>
      <c r="E102" s="4"/>
      <c r="F102" s="123"/>
    </row>
    <row r="103" spans="1:6" ht="45">
      <c r="A103" s="40" t="s">
        <v>488</v>
      </c>
      <c r="B103" s="38" t="s">
        <v>496</v>
      </c>
      <c r="E103" s="4"/>
      <c r="F103" s="4"/>
    </row>
    <row r="104" spans="1:6" ht="210">
      <c r="A104" s="40"/>
      <c r="B104" s="38" t="s">
        <v>497</v>
      </c>
      <c r="E104" s="4"/>
      <c r="F104" s="4"/>
    </row>
    <row r="105" spans="1:6" ht="55.5" customHeight="1">
      <c r="A105" s="40"/>
      <c r="B105" s="39" t="s">
        <v>704</v>
      </c>
      <c r="E105" s="4"/>
      <c r="F105" s="4"/>
    </row>
    <row r="106" spans="1:6" ht="68.25" customHeight="1">
      <c r="A106" s="40" t="s">
        <v>490</v>
      </c>
      <c r="B106" s="14" t="s">
        <v>705</v>
      </c>
      <c r="C106" s="10" t="s">
        <v>28</v>
      </c>
      <c r="D106" s="4">
        <v>16</v>
      </c>
      <c r="E106" s="1267"/>
      <c r="F106" s="4">
        <f>E106*D106</f>
        <v>0</v>
      </c>
    </row>
    <row r="107" spans="1:6" ht="66.75" customHeight="1">
      <c r="A107" s="40" t="s">
        <v>524</v>
      </c>
      <c r="B107" s="14" t="s">
        <v>706</v>
      </c>
      <c r="E107" s="4"/>
      <c r="F107" s="4"/>
    </row>
    <row r="108" spans="1:6" ht="15.75">
      <c r="A108" s="40" t="s">
        <v>525</v>
      </c>
      <c r="B108" s="33" t="s">
        <v>498</v>
      </c>
      <c r="C108" s="10" t="s">
        <v>28</v>
      </c>
      <c r="D108" s="4">
        <v>4</v>
      </c>
      <c r="E108" s="1267"/>
      <c r="F108" s="4">
        <f>E108*D108</f>
        <v>0</v>
      </c>
    </row>
    <row r="109" spans="1:6" ht="15.75">
      <c r="A109" s="40" t="s">
        <v>526</v>
      </c>
      <c r="B109" s="33" t="s">
        <v>499</v>
      </c>
      <c r="C109" s="10" t="s">
        <v>28</v>
      </c>
      <c r="D109" s="4">
        <v>4</v>
      </c>
      <c r="E109" s="1267"/>
      <c r="F109" s="4">
        <f>E109*D109</f>
        <v>0</v>
      </c>
    </row>
    <row r="110" spans="1:6" ht="83.25" customHeight="1">
      <c r="A110" s="40" t="s">
        <v>527</v>
      </c>
      <c r="B110" s="124" t="s">
        <v>874</v>
      </c>
      <c r="C110" s="10" t="s">
        <v>28</v>
      </c>
      <c r="D110" s="4">
        <v>4</v>
      </c>
      <c r="E110" s="1267"/>
      <c r="F110" s="4">
        <f>E110*D110</f>
        <v>0</v>
      </c>
    </row>
    <row r="111" spans="1:6" ht="15.75">
      <c r="A111" s="40" t="s">
        <v>528</v>
      </c>
      <c r="B111" s="33" t="s">
        <v>500</v>
      </c>
      <c r="C111" s="10" t="s">
        <v>28</v>
      </c>
      <c r="D111" s="4">
        <v>4</v>
      </c>
      <c r="E111" s="1267"/>
      <c r="F111" s="4">
        <f>E111*D111</f>
        <v>0</v>
      </c>
    </row>
    <row r="112" spans="1:6" ht="37.5" customHeight="1">
      <c r="A112" s="40" t="s">
        <v>529</v>
      </c>
      <c r="B112" s="14" t="s">
        <v>501</v>
      </c>
      <c r="E112" s="4"/>
      <c r="F112" s="4"/>
    </row>
    <row r="113" spans="1:6" ht="15.75" customHeight="1">
      <c r="A113" s="40"/>
      <c r="B113" s="14" t="s">
        <v>535</v>
      </c>
      <c r="E113" s="4"/>
      <c r="F113" s="4"/>
    </row>
    <row r="114" spans="1:6" ht="100.5" customHeight="1">
      <c r="A114" s="40"/>
      <c r="B114" s="39" t="s">
        <v>536</v>
      </c>
      <c r="C114" s="10" t="s">
        <v>28</v>
      </c>
      <c r="D114" s="4">
        <v>4</v>
      </c>
      <c r="E114" s="1267"/>
      <c r="F114" s="4">
        <f>E114*D114</f>
        <v>0</v>
      </c>
    </row>
    <row r="115" spans="1:6" ht="15.75">
      <c r="A115" s="43" t="s">
        <v>468</v>
      </c>
      <c r="B115" s="16" t="s">
        <v>67</v>
      </c>
      <c r="C115" s="17"/>
      <c r="D115" s="18"/>
      <c r="E115" s="23"/>
      <c r="F115" s="121">
        <f>SUM(F106:F114)</f>
        <v>0</v>
      </c>
    </row>
    <row r="116" spans="1:6" ht="15.75">
      <c r="A116" s="40"/>
      <c r="B116" s="32"/>
    </row>
  </sheetData>
  <sheetProtection sheet="1"/>
  <pageMargins left="0.98425196850393704" right="0.19685039370078741" top="1.1023622047244095" bottom="0.74803149606299213" header="0.74803149606299213" footer="0.51181102362204722"/>
  <pageSetup paperSize="9" scale="83" firstPageNumber="0" orientation="portrait" r:id="rId1"/>
  <headerFooter alignWithMargins="0">
    <oddHeader>&amp;L&amp;"Times New Roman,Navadno"&amp;8&amp;F&amp;C&amp;"Times New Roman,Navadno"&amp;12&amp;P/&amp;N&amp;R&amp;"Times New Roman,Navadno"&amp;8&amp;A</oddHeader>
  </headerFooter>
  <rowBreaks count="2" manualBreakCount="2">
    <brk id="20" max="5" man="1"/>
    <brk id="98" max="5"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G88"/>
  <sheetViews>
    <sheetView view="pageBreakPreview" zoomScale="85" zoomScaleNormal="110" zoomScaleSheetLayoutView="85" workbookViewId="0">
      <selection activeCell="B26" sqref="B26"/>
    </sheetView>
  </sheetViews>
  <sheetFormatPr defaultColWidth="9" defaultRowHeight="15"/>
  <cols>
    <col min="1" max="1" width="9.5" style="41" customWidth="1"/>
    <col min="2" max="2" width="50.75" style="14" customWidth="1"/>
    <col min="3" max="3" width="5.625" style="10" customWidth="1"/>
    <col min="4" max="4" width="9.375" style="4" customWidth="1"/>
    <col min="5" max="5" width="11.75" style="11" customWidth="1"/>
    <col min="6" max="6" width="12.875" style="11" customWidth="1"/>
    <col min="7" max="7" width="10.25" style="12" customWidth="1"/>
    <col min="8" max="11" width="9" style="12"/>
    <col min="12" max="12" width="10.125" style="12" customWidth="1"/>
    <col min="13" max="16384" width="9" style="12"/>
  </cols>
  <sheetData>
    <row r="1" spans="1:7" s="7" customFormat="1" ht="15.75">
      <c r="A1" s="8"/>
      <c r="B1" s="1"/>
      <c r="C1" s="2"/>
      <c r="D1" s="3"/>
      <c r="E1" s="4"/>
      <c r="F1" s="5"/>
      <c r="G1" s="6"/>
    </row>
    <row r="2" spans="1:7" s="7" customFormat="1" ht="15.75" customHeight="1">
      <c r="A2" s="8"/>
      <c r="B2" s="136" t="s">
        <v>2169</v>
      </c>
      <c r="C2" s="10"/>
      <c r="D2" s="4"/>
      <c r="E2" s="11"/>
      <c r="F2" s="11"/>
      <c r="G2" s="6"/>
    </row>
    <row r="3" spans="1:7" s="7" customFormat="1" ht="15.75">
      <c r="A3" s="13"/>
      <c r="B3" s="14"/>
      <c r="C3" s="10"/>
      <c r="D3" s="4"/>
      <c r="E3" s="11"/>
      <c r="F3" s="11"/>
      <c r="G3" s="6"/>
    </row>
    <row r="4" spans="1:7" ht="15.75">
      <c r="A4" s="24"/>
      <c r="B4" s="25"/>
      <c r="C4" s="26"/>
      <c r="D4" s="23"/>
      <c r="E4" s="19"/>
      <c r="F4" s="27"/>
    </row>
    <row r="5" spans="1:7" ht="15.75">
      <c r="A5" s="22"/>
      <c r="B5" s="16" t="s">
        <v>22</v>
      </c>
      <c r="C5" s="17"/>
      <c r="D5" s="23"/>
      <c r="E5" s="19"/>
      <c r="F5" s="20">
        <f>SUM(F16+F31+F47+F61+F74+F87)</f>
        <v>0</v>
      </c>
    </row>
    <row r="6" spans="1:7" ht="15.75">
      <c r="A6" s="1092"/>
      <c r="B6" s="1093" t="s">
        <v>1455</v>
      </c>
      <c r="C6" s="28"/>
      <c r="F6" s="29"/>
    </row>
    <row r="7" spans="1:7" ht="15.75">
      <c r="A7" s="8"/>
      <c r="B7" s="32"/>
      <c r="C7" s="31"/>
    </row>
    <row r="8" spans="1:7" ht="15.75">
      <c r="A8" s="8"/>
      <c r="B8" s="32"/>
      <c r="C8" s="31"/>
    </row>
    <row r="9" spans="1:7" ht="15.75">
      <c r="A9" s="8"/>
      <c r="B9" s="136" t="s">
        <v>715</v>
      </c>
      <c r="C9" s="31"/>
    </row>
    <row r="10" spans="1:7" ht="15.75">
      <c r="A10" s="8" t="s">
        <v>133</v>
      </c>
      <c r="B10" s="9" t="s">
        <v>4</v>
      </c>
      <c r="C10" s="28"/>
    </row>
    <row r="11" spans="1:7" ht="15.75">
      <c r="A11" s="8"/>
      <c r="B11" s="32"/>
      <c r="C11" s="31"/>
    </row>
    <row r="12" spans="1:7" ht="15.75">
      <c r="A12" s="8" t="s">
        <v>70</v>
      </c>
      <c r="B12" s="9" t="s">
        <v>11</v>
      </c>
      <c r="C12" s="28"/>
    </row>
    <row r="13" spans="1:7" ht="45">
      <c r="A13" s="8">
        <v>1</v>
      </c>
      <c r="B13" s="32" t="s">
        <v>72</v>
      </c>
    </row>
    <row r="14" spans="1:7" ht="15.75">
      <c r="A14" s="8" t="s">
        <v>71</v>
      </c>
      <c r="B14" s="32" t="s">
        <v>41</v>
      </c>
      <c r="C14" s="10" t="s">
        <v>32</v>
      </c>
      <c r="D14" s="4">
        <v>10</v>
      </c>
      <c r="E14" s="1267"/>
      <c r="F14" s="11">
        <f>E14*D14</f>
        <v>0</v>
      </c>
    </row>
    <row r="15" spans="1:7" ht="15.75">
      <c r="A15" s="8"/>
      <c r="B15" s="32"/>
    </row>
    <row r="16" spans="1:7" ht="15.75">
      <c r="A16" s="21"/>
      <c r="B16" s="16" t="s">
        <v>48</v>
      </c>
      <c r="C16" s="17"/>
      <c r="D16" s="23"/>
      <c r="E16" s="19"/>
      <c r="F16" s="20">
        <f>SUM(F13:F15)</f>
        <v>0</v>
      </c>
    </row>
    <row r="17" spans="1:6">
      <c r="A17" s="13"/>
    </row>
    <row r="18" spans="1:6" ht="15.75">
      <c r="A18" s="8" t="s">
        <v>94</v>
      </c>
      <c r="B18" s="9" t="s">
        <v>12</v>
      </c>
      <c r="C18" s="28"/>
    </row>
    <row r="19" spans="1:6" ht="52.35" customHeight="1">
      <c r="A19" s="8">
        <v>1</v>
      </c>
      <c r="B19" s="32" t="s">
        <v>839</v>
      </c>
    </row>
    <row r="20" spans="1:6" ht="129.6" customHeight="1">
      <c r="A20" s="8"/>
      <c r="B20" s="32" t="s">
        <v>840</v>
      </c>
    </row>
    <row r="21" spans="1:6" ht="17.45" customHeight="1">
      <c r="A21" s="8"/>
      <c r="B21" s="32" t="s">
        <v>841</v>
      </c>
      <c r="C21" s="10" t="s">
        <v>250</v>
      </c>
      <c r="D21" s="4">
        <v>34</v>
      </c>
      <c r="E21" s="1267"/>
      <c r="F21" s="11">
        <f>E21*D21</f>
        <v>0</v>
      </c>
    </row>
    <row r="22" spans="1:6" ht="16.350000000000001" customHeight="1">
      <c r="A22" s="8"/>
      <c r="B22" s="32" t="s">
        <v>842</v>
      </c>
      <c r="C22" s="10" t="s">
        <v>250</v>
      </c>
      <c r="D22" s="4">
        <v>15</v>
      </c>
      <c r="E22" s="1268"/>
      <c r="F22" s="11">
        <f>E22*D22</f>
        <v>0</v>
      </c>
    </row>
    <row r="23" spans="1:6" ht="16.350000000000001" customHeight="1">
      <c r="A23" s="8"/>
      <c r="B23" s="32" t="s">
        <v>843</v>
      </c>
      <c r="C23" s="10" t="s">
        <v>250</v>
      </c>
      <c r="D23" s="4">
        <v>2</v>
      </c>
      <c r="E23" s="1268"/>
      <c r="F23" s="11">
        <f>E23*D23</f>
        <v>0</v>
      </c>
    </row>
    <row r="24" spans="1:6" ht="13.7" customHeight="1">
      <c r="A24" s="8"/>
      <c r="B24" s="32"/>
    </row>
    <row r="25" spans="1:6" ht="49.35" customHeight="1">
      <c r="A25" s="8">
        <v>2</v>
      </c>
      <c r="B25" s="32" t="s">
        <v>844</v>
      </c>
    </row>
    <row r="26" spans="1:6" ht="178.35" customHeight="1">
      <c r="A26" s="8" t="s">
        <v>73</v>
      </c>
      <c r="B26" s="32" t="s">
        <v>845</v>
      </c>
    </row>
    <row r="27" spans="1:6" ht="13.7" customHeight="1">
      <c r="A27" s="8"/>
      <c r="B27" s="32"/>
      <c r="C27" s="10" t="s">
        <v>250</v>
      </c>
      <c r="D27" s="4">
        <v>12</v>
      </c>
      <c r="E27" s="1268"/>
      <c r="F27" s="11">
        <f>E27*D27</f>
        <v>0</v>
      </c>
    </row>
    <row r="28" spans="1:6" ht="83.45" customHeight="1">
      <c r="A28" s="8" t="s">
        <v>76</v>
      </c>
      <c r="B28" s="32" t="s">
        <v>846</v>
      </c>
    </row>
    <row r="29" spans="1:6" ht="13.7" customHeight="1">
      <c r="A29" s="8"/>
      <c r="B29" s="32"/>
      <c r="C29" s="10" t="s">
        <v>250</v>
      </c>
      <c r="D29" s="4">
        <v>24</v>
      </c>
      <c r="E29" s="1268"/>
      <c r="F29" s="11">
        <f>E29*D29</f>
        <v>0</v>
      </c>
    </row>
    <row r="30" spans="1:6" ht="13.7" customHeight="1">
      <c r="A30" s="8"/>
      <c r="B30" s="32"/>
    </row>
    <row r="31" spans="1:6" ht="15.75">
      <c r="A31" s="21"/>
      <c r="B31" s="16" t="s">
        <v>52</v>
      </c>
      <c r="C31" s="17"/>
      <c r="D31" s="23"/>
      <c r="E31" s="19"/>
      <c r="F31" s="20">
        <f>SUM(F22:F30)</f>
        <v>0</v>
      </c>
    </row>
    <row r="32" spans="1:6" ht="15.75">
      <c r="A32" s="8"/>
      <c r="B32" s="32"/>
    </row>
    <row r="33" spans="1:6" ht="18.75" customHeight="1">
      <c r="A33" s="8" t="s">
        <v>138</v>
      </c>
      <c r="B33" s="9" t="s">
        <v>17</v>
      </c>
      <c r="C33" s="35"/>
      <c r="D33" s="11"/>
      <c r="F33" s="36"/>
    </row>
    <row r="34" spans="1:6" ht="82.5" customHeight="1">
      <c r="A34" s="8"/>
      <c r="B34" s="37" t="s">
        <v>847</v>
      </c>
      <c r="C34" s="35"/>
      <c r="D34" s="11"/>
      <c r="F34" s="36"/>
    </row>
    <row r="35" spans="1:6" ht="177" customHeight="1">
      <c r="A35" s="8"/>
      <c r="B35" s="37" t="s">
        <v>279</v>
      </c>
      <c r="C35" s="35"/>
      <c r="D35" s="11"/>
      <c r="F35" s="36"/>
    </row>
    <row r="36" spans="1:6" ht="84.75" customHeight="1">
      <c r="A36" s="8"/>
      <c r="B36" s="37" t="s">
        <v>848</v>
      </c>
      <c r="C36" s="35"/>
      <c r="D36" s="11"/>
      <c r="F36" s="36"/>
    </row>
    <row r="37" spans="1:6" ht="54" customHeight="1">
      <c r="A37" s="8"/>
      <c r="B37" s="9" t="s">
        <v>876</v>
      </c>
      <c r="C37" s="35"/>
      <c r="D37" s="11"/>
      <c r="F37" s="36"/>
    </row>
    <row r="38" spans="1:6" ht="15.75">
      <c r="A38" s="8"/>
      <c r="B38" s="9" t="s">
        <v>62</v>
      </c>
      <c r="C38" s="35"/>
      <c r="D38" s="11"/>
      <c r="F38" s="36"/>
    </row>
    <row r="39" spans="1:6" ht="69.75" customHeight="1">
      <c r="A39" s="8">
        <v>1</v>
      </c>
      <c r="B39" s="9" t="s">
        <v>877</v>
      </c>
      <c r="C39" s="35"/>
      <c r="F39" s="29"/>
    </row>
    <row r="40" spans="1:6" ht="51" customHeight="1">
      <c r="A40" s="8"/>
      <c r="B40" s="9" t="s">
        <v>849</v>
      </c>
      <c r="C40" s="35"/>
      <c r="F40" s="29"/>
    </row>
    <row r="41" spans="1:6" ht="13.7" customHeight="1">
      <c r="A41" s="8"/>
      <c r="B41" s="9"/>
      <c r="C41" s="35" t="s">
        <v>28</v>
      </c>
      <c r="D41" s="4">
        <v>119</v>
      </c>
      <c r="E41" s="1269"/>
      <c r="F41" s="11">
        <f>E41*D41</f>
        <v>0</v>
      </c>
    </row>
    <row r="42" spans="1:6" ht="15.75">
      <c r="A42" s="8"/>
      <c r="B42" s="38"/>
      <c r="F42" s="29"/>
    </row>
    <row r="43" spans="1:6" ht="77.25" customHeight="1">
      <c r="A43" s="8">
        <v>2</v>
      </c>
      <c r="B43" s="38" t="s">
        <v>850</v>
      </c>
      <c r="F43" s="29"/>
    </row>
    <row r="44" spans="1:6" ht="66.599999999999994" customHeight="1">
      <c r="A44" s="8"/>
      <c r="B44" s="38" t="s">
        <v>851</v>
      </c>
      <c r="F44" s="29"/>
    </row>
    <row r="45" spans="1:6" ht="17.100000000000001" customHeight="1">
      <c r="A45" s="8"/>
      <c r="B45" s="38" t="s">
        <v>852</v>
      </c>
      <c r="C45" s="10" t="s">
        <v>28</v>
      </c>
      <c r="D45" s="4">
        <v>24</v>
      </c>
      <c r="E45" s="1268"/>
      <c r="F45" s="11">
        <f>E45*D45</f>
        <v>0</v>
      </c>
    </row>
    <row r="46" spans="1:6" ht="13.7" customHeight="1">
      <c r="A46" s="8"/>
      <c r="B46" s="38"/>
    </row>
    <row r="47" spans="1:6" ht="15.75">
      <c r="A47" s="21"/>
      <c r="B47" s="16" t="s">
        <v>17</v>
      </c>
      <c r="C47" s="26"/>
      <c r="D47" s="23"/>
      <c r="E47" s="19"/>
      <c r="F47" s="20">
        <f>SUM(F40:F45)</f>
        <v>0</v>
      </c>
    </row>
    <row r="48" spans="1:6" ht="15.75">
      <c r="A48" s="40"/>
      <c r="B48" s="32"/>
      <c r="E48" s="4"/>
      <c r="F48" s="4"/>
    </row>
    <row r="49" spans="1:6" s="150" customFormat="1" ht="15.75">
      <c r="A49" s="40"/>
      <c r="B49" s="144" t="s">
        <v>716</v>
      </c>
      <c r="C49" s="153"/>
      <c r="D49" s="140"/>
      <c r="E49" s="146"/>
      <c r="F49" s="146"/>
    </row>
    <row r="50" spans="1:6" s="150" customFormat="1" ht="15.75">
      <c r="A50" s="40"/>
      <c r="B50" s="152"/>
      <c r="C50" s="153"/>
      <c r="D50" s="140"/>
      <c r="E50" s="146"/>
      <c r="F50" s="146"/>
    </row>
    <row r="51" spans="1:6" s="150" customFormat="1" ht="15.75">
      <c r="A51" s="40" t="s">
        <v>145</v>
      </c>
      <c r="B51" s="152" t="s">
        <v>16</v>
      </c>
      <c r="C51" s="153"/>
      <c r="D51" s="140"/>
      <c r="E51" s="146"/>
      <c r="F51" s="146"/>
    </row>
    <row r="52" spans="1:6" s="150" customFormat="1" ht="15.75">
      <c r="A52" s="40"/>
      <c r="B52" s="152"/>
      <c r="C52" s="153"/>
      <c r="D52" s="140"/>
      <c r="E52" s="146"/>
      <c r="F52" s="146"/>
    </row>
    <row r="53" spans="1:6" s="150" customFormat="1" ht="164.25" customHeight="1">
      <c r="A53" s="40"/>
      <c r="B53" s="154" t="s">
        <v>853</v>
      </c>
      <c r="C53" s="153"/>
      <c r="D53" s="140"/>
      <c r="E53" s="146"/>
      <c r="F53" s="146"/>
    </row>
    <row r="54" spans="1:6" s="150" customFormat="1" ht="228.75" customHeight="1">
      <c r="A54" s="40"/>
      <c r="B54" s="155" t="s">
        <v>854</v>
      </c>
      <c r="C54" s="153"/>
      <c r="D54" s="140"/>
      <c r="E54" s="146"/>
      <c r="F54" s="146"/>
    </row>
    <row r="55" spans="1:6" s="150" customFormat="1" ht="99.75" customHeight="1">
      <c r="A55" s="40"/>
      <c r="B55" s="155" t="s">
        <v>855</v>
      </c>
      <c r="C55" s="153"/>
      <c r="D55" s="140"/>
      <c r="E55" s="146"/>
      <c r="F55" s="146"/>
    </row>
    <row r="56" spans="1:6" s="150" customFormat="1" ht="104.25" customHeight="1">
      <c r="A56" s="40"/>
      <c r="B56" s="155" t="s">
        <v>856</v>
      </c>
      <c r="C56" s="153"/>
      <c r="D56" s="140"/>
      <c r="E56" s="146"/>
      <c r="F56" s="146"/>
    </row>
    <row r="57" spans="1:6" s="150" customFormat="1" ht="56.1" customHeight="1">
      <c r="A57" s="40"/>
      <c r="B57" s="155" t="s">
        <v>857</v>
      </c>
      <c r="C57" s="153"/>
      <c r="D57" s="140"/>
      <c r="E57" s="146"/>
      <c r="F57" s="146"/>
    </row>
    <row r="58" spans="1:6" s="150" customFormat="1" ht="99.6" customHeight="1">
      <c r="A58" s="40"/>
      <c r="B58" s="155" t="s">
        <v>858</v>
      </c>
      <c r="C58" s="153"/>
      <c r="D58" s="140"/>
      <c r="E58" s="146"/>
      <c r="F58" s="146"/>
    </row>
    <row r="59" spans="1:6" s="150" customFormat="1" ht="15.75">
      <c r="A59" s="40"/>
      <c r="B59" s="155" t="s">
        <v>859</v>
      </c>
      <c r="C59" s="145" t="s">
        <v>23</v>
      </c>
      <c r="D59" s="140">
        <v>58</v>
      </c>
      <c r="E59" s="1267"/>
      <c r="F59" s="146">
        <f>D59*E59</f>
        <v>0</v>
      </c>
    </row>
    <row r="60" spans="1:6" s="150" customFormat="1" ht="15.75">
      <c r="A60" s="40"/>
      <c r="B60" s="152"/>
      <c r="C60" s="153"/>
      <c r="D60" s="140"/>
      <c r="E60" s="146"/>
      <c r="F60" s="146"/>
    </row>
    <row r="61" spans="1:6" s="150" customFormat="1" ht="15.75">
      <c r="A61" s="43" t="s">
        <v>860</v>
      </c>
      <c r="B61" s="147" t="s">
        <v>21</v>
      </c>
      <c r="C61" s="148"/>
      <c r="D61" s="149"/>
      <c r="E61" s="151"/>
      <c r="F61" s="156">
        <f>F59</f>
        <v>0</v>
      </c>
    </row>
    <row r="63" spans="1:6" ht="31.5">
      <c r="A63" s="40"/>
      <c r="B63" s="157" t="s">
        <v>861</v>
      </c>
      <c r="C63" s="28"/>
    </row>
    <row r="64" spans="1:6" ht="15.75">
      <c r="A64" s="40"/>
      <c r="B64" s="9"/>
      <c r="C64" s="28"/>
    </row>
    <row r="65" spans="1:6" ht="31.5">
      <c r="A65" s="8" t="s">
        <v>145</v>
      </c>
      <c r="B65" s="9" t="s">
        <v>861</v>
      </c>
      <c r="C65" s="28"/>
    </row>
    <row r="66" spans="1:6" ht="15.75">
      <c r="A66" s="8"/>
      <c r="B66" s="9"/>
      <c r="C66" s="28"/>
    </row>
    <row r="67" spans="1:6" ht="137.25" customHeight="1">
      <c r="A67" s="8"/>
      <c r="B67" s="155" t="s">
        <v>862</v>
      </c>
      <c r="C67" s="28"/>
    </row>
    <row r="68" spans="1:6" ht="90.75" customHeight="1">
      <c r="A68" s="8"/>
      <c r="B68" s="155" t="s">
        <v>863</v>
      </c>
      <c r="C68" s="28"/>
    </row>
    <row r="69" spans="1:6" ht="99.6" customHeight="1">
      <c r="A69" s="8"/>
      <c r="B69" s="155" t="s">
        <v>864</v>
      </c>
      <c r="C69" s="28"/>
    </row>
    <row r="70" spans="1:6" ht="132.75" customHeight="1">
      <c r="A70" s="8"/>
      <c r="B70" s="155" t="s">
        <v>865</v>
      </c>
      <c r="C70" s="28"/>
    </row>
    <row r="71" spans="1:6" ht="165" customHeight="1">
      <c r="A71" s="8"/>
      <c r="B71" s="155" t="s">
        <v>866</v>
      </c>
      <c r="C71" s="28"/>
    </row>
    <row r="72" spans="1:6" ht="15.75">
      <c r="A72" s="8"/>
      <c r="B72" s="155" t="s">
        <v>867</v>
      </c>
      <c r="C72" s="10" t="s">
        <v>23</v>
      </c>
      <c r="D72" s="4">
        <v>6</v>
      </c>
      <c r="E72" s="1267"/>
      <c r="F72" s="11">
        <f>D72*E72</f>
        <v>0</v>
      </c>
    </row>
    <row r="73" spans="1:6" ht="15.75">
      <c r="A73" s="8"/>
      <c r="B73" s="9"/>
      <c r="C73" s="28"/>
    </row>
    <row r="74" spans="1:6" ht="15.75">
      <c r="A74" s="43" t="s">
        <v>860</v>
      </c>
      <c r="B74" s="16" t="s">
        <v>21</v>
      </c>
      <c r="C74" s="17"/>
      <c r="D74" s="18"/>
      <c r="E74" s="23"/>
      <c r="F74" s="121">
        <f>F72</f>
        <v>0</v>
      </c>
    </row>
    <row r="75" spans="1:6" ht="15.75">
      <c r="A75" s="40"/>
      <c r="B75" s="32"/>
    </row>
    <row r="76" spans="1:6" s="150" customFormat="1" ht="15.75">
      <c r="A76" s="46"/>
      <c r="B76" s="144" t="s">
        <v>717</v>
      </c>
      <c r="C76" s="153"/>
      <c r="D76" s="140"/>
      <c r="E76" s="146"/>
      <c r="F76" s="1083"/>
    </row>
    <row r="77" spans="1:6" s="150" customFormat="1" ht="15.75">
      <c r="A77" s="40"/>
      <c r="B77" s="152"/>
      <c r="C77" s="153"/>
      <c r="D77" s="140"/>
      <c r="E77" s="146"/>
      <c r="F77" s="146"/>
    </row>
    <row r="78" spans="1:6" s="150" customFormat="1" ht="15.75">
      <c r="A78" s="40" t="s">
        <v>145</v>
      </c>
      <c r="B78" s="152" t="s">
        <v>717</v>
      </c>
      <c r="C78" s="153"/>
      <c r="D78" s="140"/>
      <c r="E78" s="146"/>
      <c r="F78" s="146"/>
    </row>
    <row r="79" spans="1:6" s="150" customFormat="1" ht="15.75">
      <c r="A79" s="40"/>
      <c r="B79" s="152"/>
      <c r="C79" s="153"/>
      <c r="D79" s="140"/>
      <c r="E79" s="146"/>
      <c r="F79" s="146"/>
    </row>
    <row r="80" spans="1:6" s="150" customFormat="1" ht="102.75" customHeight="1">
      <c r="A80" s="40"/>
      <c r="B80" s="152" t="s">
        <v>868</v>
      </c>
      <c r="C80" s="153"/>
      <c r="D80" s="140"/>
      <c r="E80" s="146"/>
      <c r="F80" s="146"/>
    </row>
    <row r="81" spans="1:6" s="150" customFormat="1" ht="226.5" customHeight="1">
      <c r="A81" s="40"/>
      <c r="B81" s="155" t="s">
        <v>869</v>
      </c>
      <c r="C81" s="153"/>
      <c r="D81" s="140"/>
      <c r="E81" s="146"/>
      <c r="F81" s="146"/>
    </row>
    <row r="82" spans="1:6" s="150" customFormat="1" ht="54" customHeight="1">
      <c r="A82" s="40"/>
      <c r="B82" s="155" t="s">
        <v>870</v>
      </c>
      <c r="C82" s="153"/>
      <c r="D82" s="140"/>
      <c r="E82" s="146"/>
      <c r="F82" s="146"/>
    </row>
    <row r="83" spans="1:6" s="150" customFormat="1" ht="243" customHeight="1">
      <c r="A83" s="40"/>
      <c r="B83" s="155" t="s">
        <v>871</v>
      </c>
      <c r="C83" s="153"/>
      <c r="D83" s="140"/>
      <c r="E83" s="146"/>
      <c r="F83" s="146"/>
    </row>
    <row r="84" spans="1:6" s="150" customFormat="1" ht="35.450000000000003" customHeight="1">
      <c r="A84" s="40"/>
      <c r="B84" s="155" t="s">
        <v>872</v>
      </c>
      <c r="C84" s="153"/>
      <c r="D84" s="140"/>
      <c r="E84" s="146"/>
      <c r="F84" s="146"/>
    </row>
    <row r="85" spans="1:6" s="150" customFormat="1" ht="15.75">
      <c r="A85" s="40"/>
      <c r="B85" s="155" t="s">
        <v>873</v>
      </c>
      <c r="C85" s="145" t="s">
        <v>23</v>
      </c>
      <c r="D85" s="140">
        <v>2</v>
      </c>
      <c r="E85" s="1267"/>
      <c r="F85" s="146">
        <f>D85*E85</f>
        <v>0</v>
      </c>
    </row>
    <row r="86" spans="1:6" s="150" customFormat="1" ht="15.75">
      <c r="A86" s="40"/>
      <c r="B86" s="152"/>
      <c r="C86" s="153"/>
      <c r="D86" s="140"/>
      <c r="E86" s="146"/>
      <c r="F86" s="146"/>
    </row>
    <row r="87" spans="1:6" s="150" customFormat="1" ht="15.75">
      <c r="A87" s="43" t="s">
        <v>860</v>
      </c>
      <c r="B87" s="147" t="s">
        <v>21</v>
      </c>
      <c r="C87" s="148"/>
      <c r="D87" s="149"/>
      <c r="E87" s="151"/>
      <c r="F87" s="156">
        <f>F85</f>
        <v>0</v>
      </c>
    </row>
    <row r="88" spans="1:6" s="150" customFormat="1" ht="15.75">
      <c r="A88" s="40"/>
      <c r="B88" s="155"/>
      <c r="C88" s="145"/>
      <c r="D88" s="140"/>
      <c r="E88" s="146"/>
      <c r="F88" s="146"/>
    </row>
  </sheetData>
  <sheetProtection algorithmName="SHA-512" hashValue="ZWLGNMSk3EIf38o51LmCg2BXSvRQWhlXOTRXJx/1RpyHs9BWV3mxViv2MYUsyGMKgDORpf2qiF252vC3m3SJtw==" saltValue="KABk//UA6zs7OpEPXAOCfQ==" spinCount="100000" sheet="1"/>
  <pageMargins left="0.98425196850393704" right="0.19685039370078741" top="1.1023622047244095" bottom="0.74803149606299213" header="0.74803149606299213" footer="0.51181102362204722"/>
  <pageSetup paperSize="9" scale="83" firstPageNumber="0" orientation="portrait" r:id="rId1"/>
  <headerFooter alignWithMargins="0">
    <oddHeader>&amp;L&amp;"Times New Roman,Navadno"&amp;8&amp;F&amp;C&amp;"Times New Roman,Navadno"&amp;12&amp;P/&amp;N&amp;R&amp;"Times New Roman,Navadno"&amp;8&amp;A</oddHeader>
  </headerFooter>
  <rowBreaks count="4" manualBreakCount="4">
    <brk id="7" max="5" man="1"/>
    <brk id="32" max="5" man="1"/>
    <brk id="47" max="5" man="1"/>
    <brk id="75" max="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212"/>
  <sheetViews>
    <sheetView view="pageBreakPreview" zoomScaleNormal="100" zoomScaleSheetLayoutView="100" workbookViewId="0">
      <selection activeCell="B8" sqref="B8:D8"/>
    </sheetView>
  </sheetViews>
  <sheetFormatPr defaultRowHeight="13.5"/>
  <cols>
    <col min="1" max="1" width="14.25" style="203" customWidth="1"/>
    <col min="2" max="2" width="30.5" style="205" customWidth="1"/>
    <col min="3" max="3" width="11.5" style="190" customWidth="1"/>
    <col min="4" max="4" width="7.625" style="190" customWidth="1"/>
    <col min="5" max="5" width="13.5" style="204" customWidth="1"/>
    <col min="6" max="6" width="11.875" style="190" customWidth="1"/>
    <col min="7" max="7" width="11.875" style="190" bestFit="1" customWidth="1"/>
    <col min="8" max="12" width="9" style="190"/>
    <col min="13" max="13" width="10.625" style="190" customWidth="1"/>
    <col min="14" max="256" width="9" style="190"/>
    <col min="257" max="257" width="14.25" style="190" customWidth="1"/>
    <col min="258" max="258" width="30.5" style="190" customWidth="1"/>
    <col min="259" max="259" width="11.5" style="190" customWidth="1"/>
    <col min="260" max="260" width="9.75" style="190" customWidth="1"/>
    <col min="261" max="261" width="10.25" style="190" bestFit="1" customWidth="1"/>
    <col min="262" max="262" width="11.875" style="190" customWidth="1"/>
    <col min="263" max="263" width="11.875" style="190" bestFit="1" customWidth="1"/>
    <col min="264" max="268" width="9" style="190"/>
    <col min="269" max="269" width="10.625" style="190" customWidth="1"/>
    <col min="270" max="512" width="9" style="190"/>
    <col min="513" max="513" width="14.25" style="190" customWidth="1"/>
    <col min="514" max="514" width="30.5" style="190" customWidth="1"/>
    <col min="515" max="515" width="11.5" style="190" customWidth="1"/>
    <col min="516" max="516" width="9.75" style="190" customWidth="1"/>
    <col min="517" max="517" width="10.25" style="190" bestFit="1" customWidth="1"/>
    <col min="518" max="518" width="11.875" style="190" customWidth="1"/>
    <col min="519" max="519" width="11.875" style="190" bestFit="1" customWidth="1"/>
    <col min="520" max="524" width="9" style="190"/>
    <col min="525" max="525" width="10.625" style="190" customWidth="1"/>
    <col min="526" max="768" width="9" style="190"/>
    <col min="769" max="769" width="14.25" style="190" customWidth="1"/>
    <col min="770" max="770" width="30.5" style="190" customWidth="1"/>
    <col min="771" max="771" width="11.5" style="190" customWidth="1"/>
    <col min="772" max="772" width="9.75" style="190" customWidth="1"/>
    <col min="773" max="773" width="10.25" style="190" bestFit="1" customWidth="1"/>
    <col min="774" max="774" width="11.875" style="190" customWidth="1"/>
    <col min="775" max="775" width="11.875" style="190" bestFit="1" customWidth="1"/>
    <col min="776" max="780" width="9" style="190"/>
    <col min="781" max="781" width="10.625" style="190" customWidth="1"/>
    <col min="782" max="1024" width="9" style="190"/>
    <col min="1025" max="1025" width="14.25" style="190" customWidth="1"/>
    <col min="1026" max="1026" width="30.5" style="190" customWidth="1"/>
    <col min="1027" max="1027" width="11.5" style="190" customWidth="1"/>
    <col min="1028" max="1028" width="9.75" style="190" customWidth="1"/>
    <col min="1029" max="1029" width="10.25" style="190" bestFit="1" customWidth="1"/>
    <col min="1030" max="1030" width="11.875" style="190" customWidth="1"/>
    <col min="1031" max="1031" width="11.875" style="190" bestFit="1" customWidth="1"/>
    <col min="1032" max="1036" width="9" style="190"/>
    <col min="1037" max="1037" width="10.625" style="190" customWidth="1"/>
    <col min="1038" max="1280" width="9" style="190"/>
    <col min="1281" max="1281" width="14.25" style="190" customWidth="1"/>
    <col min="1282" max="1282" width="30.5" style="190" customWidth="1"/>
    <col min="1283" max="1283" width="11.5" style="190" customWidth="1"/>
    <col min="1284" max="1284" width="9.75" style="190" customWidth="1"/>
    <col min="1285" max="1285" width="10.25" style="190" bestFit="1" customWidth="1"/>
    <col min="1286" max="1286" width="11.875" style="190" customWidth="1"/>
    <col min="1287" max="1287" width="11.875" style="190" bestFit="1" customWidth="1"/>
    <col min="1288" max="1292" width="9" style="190"/>
    <col min="1293" max="1293" width="10.625" style="190" customWidth="1"/>
    <col min="1294" max="1536" width="9" style="190"/>
    <col min="1537" max="1537" width="14.25" style="190" customWidth="1"/>
    <col min="1538" max="1538" width="30.5" style="190" customWidth="1"/>
    <col min="1539" max="1539" width="11.5" style="190" customWidth="1"/>
    <col min="1540" max="1540" width="9.75" style="190" customWidth="1"/>
    <col min="1541" max="1541" width="10.25" style="190" bestFit="1" customWidth="1"/>
    <col min="1542" max="1542" width="11.875" style="190" customWidth="1"/>
    <col min="1543" max="1543" width="11.875" style="190" bestFit="1" customWidth="1"/>
    <col min="1544" max="1548" width="9" style="190"/>
    <col min="1549" max="1549" width="10.625" style="190" customWidth="1"/>
    <col min="1550" max="1792" width="9" style="190"/>
    <col min="1793" max="1793" width="14.25" style="190" customWidth="1"/>
    <col min="1794" max="1794" width="30.5" style="190" customWidth="1"/>
    <col min="1795" max="1795" width="11.5" style="190" customWidth="1"/>
    <col min="1796" max="1796" width="9.75" style="190" customWidth="1"/>
    <col min="1797" max="1797" width="10.25" style="190" bestFit="1" customWidth="1"/>
    <col min="1798" max="1798" width="11.875" style="190" customWidth="1"/>
    <col min="1799" max="1799" width="11.875" style="190" bestFit="1" customWidth="1"/>
    <col min="1800" max="1804" width="9" style="190"/>
    <col min="1805" max="1805" width="10.625" style="190" customWidth="1"/>
    <col min="1806" max="2048" width="9" style="190"/>
    <col min="2049" max="2049" width="14.25" style="190" customWidth="1"/>
    <col min="2050" max="2050" width="30.5" style="190" customWidth="1"/>
    <col min="2051" max="2051" width="11.5" style="190" customWidth="1"/>
    <col min="2052" max="2052" width="9.75" style="190" customWidth="1"/>
    <col min="2053" max="2053" width="10.25" style="190" bestFit="1" customWidth="1"/>
    <col min="2054" max="2054" width="11.875" style="190" customWidth="1"/>
    <col min="2055" max="2055" width="11.875" style="190" bestFit="1" customWidth="1"/>
    <col min="2056" max="2060" width="9" style="190"/>
    <col min="2061" max="2061" width="10.625" style="190" customWidth="1"/>
    <col min="2062" max="2304" width="9" style="190"/>
    <col min="2305" max="2305" width="14.25" style="190" customWidth="1"/>
    <col min="2306" max="2306" width="30.5" style="190" customWidth="1"/>
    <col min="2307" max="2307" width="11.5" style="190" customWidth="1"/>
    <col min="2308" max="2308" width="9.75" style="190" customWidth="1"/>
    <col min="2309" max="2309" width="10.25" style="190" bestFit="1" customWidth="1"/>
    <col min="2310" max="2310" width="11.875" style="190" customWidth="1"/>
    <col min="2311" max="2311" width="11.875" style="190" bestFit="1" customWidth="1"/>
    <col min="2312" max="2316" width="9" style="190"/>
    <col min="2317" max="2317" width="10.625" style="190" customWidth="1"/>
    <col min="2318" max="2560" width="9" style="190"/>
    <col min="2561" max="2561" width="14.25" style="190" customWidth="1"/>
    <col min="2562" max="2562" width="30.5" style="190" customWidth="1"/>
    <col min="2563" max="2563" width="11.5" style="190" customWidth="1"/>
    <col min="2564" max="2564" width="9.75" style="190" customWidth="1"/>
    <col min="2565" max="2565" width="10.25" style="190" bestFit="1" customWidth="1"/>
    <col min="2566" max="2566" width="11.875" style="190" customWidth="1"/>
    <col min="2567" max="2567" width="11.875" style="190" bestFit="1" customWidth="1"/>
    <col min="2568" max="2572" width="9" style="190"/>
    <col min="2573" max="2573" width="10.625" style="190" customWidth="1"/>
    <col min="2574" max="2816" width="9" style="190"/>
    <col min="2817" max="2817" width="14.25" style="190" customWidth="1"/>
    <col min="2818" max="2818" width="30.5" style="190" customWidth="1"/>
    <col min="2819" max="2819" width="11.5" style="190" customWidth="1"/>
    <col min="2820" max="2820" width="9.75" style="190" customWidth="1"/>
    <col min="2821" max="2821" width="10.25" style="190" bestFit="1" customWidth="1"/>
    <col min="2822" max="2822" width="11.875" style="190" customWidth="1"/>
    <col min="2823" max="2823" width="11.875" style="190" bestFit="1" customWidth="1"/>
    <col min="2824" max="2828" width="9" style="190"/>
    <col min="2829" max="2829" width="10.625" style="190" customWidth="1"/>
    <col min="2830" max="3072" width="9" style="190"/>
    <col min="3073" max="3073" width="14.25" style="190" customWidth="1"/>
    <col min="3074" max="3074" width="30.5" style="190" customWidth="1"/>
    <col min="3075" max="3075" width="11.5" style="190" customWidth="1"/>
    <col min="3076" max="3076" width="9.75" style="190" customWidth="1"/>
    <col min="3077" max="3077" width="10.25" style="190" bestFit="1" customWidth="1"/>
    <col min="3078" max="3078" width="11.875" style="190" customWidth="1"/>
    <col min="3079" max="3079" width="11.875" style="190" bestFit="1" customWidth="1"/>
    <col min="3080" max="3084" width="9" style="190"/>
    <col min="3085" max="3085" width="10.625" style="190" customWidth="1"/>
    <col min="3086" max="3328" width="9" style="190"/>
    <col min="3329" max="3329" width="14.25" style="190" customWidth="1"/>
    <col min="3330" max="3330" width="30.5" style="190" customWidth="1"/>
    <col min="3331" max="3331" width="11.5" style="190" customWidth="1"/>
    <col min="3332" max="3332" width="9.75" style="190" customWidth="1"/>
    <col min="3333" max="3333" width="10.25" style="190" bestFit="1" customWidth="1"/>
    <col min="3334" max="3334" width="11.875" style="190" customWidth="1"/>
    <col min="3335" max="3335" width="11.875" style="190" bestFit="1" customWidth="1"/>
    <col min="3336" max="3340" width="9" style="190"/>
    <col min="3341" max="3341" width="10.625" style="190" customWidth="1"/>
    <col min="3342" max="3584" width="9" style="190"/>
    <col min="3585" max="3585" width="14.25" style="190" customWidth="1"/>
    <col min="3586" max="3586" width="30.5" style="190" customWidth="1"/>
    <col min="3587" max="3587" width="11.5" style="190" customWidth="1"/>
    <col min="3588" max="3588" width="9.75" style="190" customWidth="1"/>
    <col min="3589" max="3589" width="10.25" style="190" bestFit="1" customWidth="1"/>
    <col min="3590" max="3590" width="11.875" style="190" customWidth="1"/>
    <col min="3591" max="3591" width="11.875" style="190" bestFit="1" customWidth="1"/>
    <col min="3592" max="3596" width="9" style="190"/>
    <col min="3597" max="3597" width="10.625" style="190" customWidth="1"/>
    <col min="3598" max="3840" width="9" style="190"/>
    <col min="3841" max="3841" width="14.25" style="190" customWidth="1"/>
    <col min="3842" max="3842" width="30.5" style="190" customWidth="1"/>
    <col min="3843" max="3843" width="11.5" style="190" customWidth="1"/>
    <col min="3844" max="3844" width="9.75" style="190" customWidth="1"/>
    <col min="3845" max="3845" width="10.25" style="190" bestFit="1" customWidth="1"/>
    <col min="3846" max="3846" width="11.875" style="190" customWidth="1"/>
    <col min="3847" max="3847" width="11.875" style="190" bestFit="1" customWidth="1"/>
    <col min="3848" max="3852" width="9" style="190"/>
    <col min="3853" max="3853" width="10.625" style="190" customWidth="1"/>
    <col min="3854" max="4096" width="9" style="190"/>
    <col min="4097" max="4097" width="14.25" style="190" customWidth="1"/>
    <col min="4098" max="4098" width="30.5" style="190" customWidth="1"/>
    <col min="4099" max="4099" width="11.5" style="190" customWidth="1"/>
    <col min="4100" max="4100" width="9.75" style="190" customWidth="1"/>
    <col min="4101" max="4101" width="10.25" style="190" bestFit="1" customWidth="1"/>
    <col min="4102" max="4102" width="11.875" style="190" customWidth="1"/>
    <col min="4103" max="4103" width="11.875" style="190" bestFit="1" customWidth="1"/>
    <col min="4104" max="4108" width="9" style="190"/>
    <col min="4109" max="4109" width="10.625" style="190" customWidth="1"/>
    <col min="4110" max="4352" width="9" style="190"/>
    <col min="4353" max="4353" width="14.25" style="190" customWidth="1"/>
    <col min="4354" max="4354" width="30.5" style="190" customWidth="1"/>
    <col min="4355" max="4355" width="11.5" style="190" customWidth="1"/>
    <col min="4356" max="4356" width="9.75" style="190" customWidth="1"/>
    <col min="4357" max="4357" width="10.25" style="190" bestFit="1" customWidth="1"/>
    <col min="4358" max="4358" width="11.875" style="190" customWidth="1"/>
    <col min="4359" max="4359" width="11.875" style="190" bestFit="1" customWidth="1"/>
    <col min="4360" max="4364" width="9" style="190"/>
    <col min="4365" max="4365" width="10.625" style="190" customWidth="1"/>
    <col min="4366" max="4608" width="9" style="190"/>
    <col min="4609" max="4609" width="14.25" style="190" customWidth="1"/>
    <col min="4610" max="4610" width="30.5" style="190" customWidth="1"/>
    <col min="4611" max="4611" width="11.5" style="190" customWidth="1"/>
    <col min="4612" max="4612" width="9.75" style="190" customWidth="1"/>
    <col min="4613" max="4613" width="10.25" style="190" bestFit="1" customWidth="1"/>
    <col min="4614" max="4614" width="11.875" style="190" customWidth="1"/>
    <col min="4615" max="4615" width="11.875" style="190" bestFit="1" customWidth="1"/>
    <col min="4616" max="4620" width="9" style="190"/>
    <col min="4621" max="4621" width="10.625" style="190" customWidth="1"/>
    <col min="4622" max="4864" width="9" style="190"/>
    <col min="4865" max="4865" width="14.25" style="190" customWidth="1"/>
    <col min="4866" max="4866" width="30.5" style="190" customWidth="1"/>
    <col min="4867" max="4867" width="11.5" style="190" customWidth="1"/>
    <col min="4868" max="4868" width="9.75" style="190" customWidth="1"/>
    <col min="4869" max="4869" width="10.25" style="190" bestFit="1" customWidth="1"/>
    <col min="4870" max="4870" width="11.875" style="190" customWidth="1"/>
    <col min="4871" max="4871" width="11.875" style="190" bestFit="1" customWidth="1"/>
    <col min="4872" max="4876" width="9" style="190"/>
    <col min="4877" max="4877" width="10.625" style="190" customWidth="1"/>
    <col min="4878" max="5120" width="9" style="190"/>
    <col min="5121" max="5121" width="14.25" style="190" customWidth="1"/>
    <col min="5122" max="5122" width="30.5" style="190" customWidth="1"/>
    <col min="5123" max="5123" width="11.5" style="190" customWidth="1"/>
    <col min="5124" max="5124" width="9.75" style="190" customWidth="1"/>
    <col min="5125" max="5125" width="10.25" style="190" bestFit="1" customWidth="1"/>
    <col min="5126" max="5126" width="11.875" style="190" customWidth="1"/>
    <col min="5127" max="5127" width="11.875" style="190" bestFit="1" customWidth="1"/>
    <col min="5128" max="5132" width="9" style="190"/>
    <col min="5133" max="5133" width="10.625" style="190" customWidth="1"/>
    <col min="5134" max="5376" width="9" style="190"/>
    <col min="5377" max="5377" width="14.25" style="190" customWidth="1"/>
    <col min="5378" max="5378" width="30.5" style="190" customWidth="1"/>
    <col min="5379" max="5379" width="11.5" style="190" customWidth="1"/>
    <col min="5380" max="5380" width="9.75" style="190" customWidth="1"/>
    <col min="5381" max="5381" width="10.25" style="190" bestFit="1" customWidth="1"/>
    <col min="5382" max="5382" width="11.875" style="190" customWidth="1"/>
    <col min="5383" max="5383" width="11.875" style="190" bestFit="1" customWidth="1"/>
    <col min="5384" max="5388" width="9" style="190"/>
    <col min="5389" max="5389" width="10.625" style="190" customWidth="1"/>
    <col min="5390" max="5632" width="9" style="190"/>
    <col min="5633" max="5633" width="14.25" style="190" customWidth="1"/>
    <col min="5634" max="5634" width="30.5" style="190" customWidth="1"/>
    <col min="5635" max="5635" width="11.5" style="190" customWidth="1"/>
    <col min="5636" max="5636" width="9.75" style="190" customWidth="1"/>
    <col min="5637" max="5637" width="10.25" style="190" bestFit="1" customWidth="1"/>
    <col min="5638" max="5638" width="11.875" style="190" customWidth="1"/>
    <col min="5639" max="5639" width="11.875" style="190" bestFit="1" customWidth="1"/>
    <col min="5640" max="5644" width="9" style="190"/>
    <col min="5645" max="5645" width="10.625" style="190" customWidth="1"/>
    <col min="5646" max="5888" width="9" style="190"/>
    <col min="5889" max="5889" width="14.25" style="190" customWidth="1"/>
    <col min="5890" max="5890" width="30.5" style="190" customWidth="1"/>
    <col min="5891" max="5891" width="11.5" style="190" customWidth="1"/>
    <col min="5892" max="5892" width="9.75" style="190" customWidth="1"/>
    <col min="5893" max="5893" width="10.25" style="190" bestFit="1" customWidth="1"/>
    <col min="5894" max="5894" width="11.875" style="190" customWidth="1"/>
    <col min="5895" max="5895" width="11.875" style="190" bestFit="1" customWidth="1"/>
    <col min="5896" max="5900" width="9" style="190"/>
    <col min="5901" max="5901" width="10.625" style="190" customWidth="1"/>
    <col min="5902" max="6144" width="9" style="190"/>
    <col min="6145" max="6145" width="14.25" style="190" customWidth="1"/>
    <col min="6146" max="6146" width="30.5" style="190" customWidth="1"/>
    <col min="6147" max="6147" width="11.5" style="190" customWidth="1"/>
    <col min="6148" max="6148" width="9.75" style="190" customWidth="1"/>
    <col min="6149" max="6149" width="10.25" style="190" bestFit="1" customWidth="1"/>
    <col min="6150" max="6150" width="11.875" style="190" customWidth="1"/>
    <col min="6151" max="6151" width="11.875" style="190" bestFit="1" customWidth="1"/>
    <col min="6152" max="6156" width="9" style="190"/>
    <col min="6157" max="6157" width="10.625" style="190" customWidth="1"/>
    <col min="6158" max="6400" width="9" style="190"/>
    <col min="6401" max="6401" width="14.25" style="190" customWidth="1"/>
    <col min="6402" max="6402" width="30.5" style="190" customWidth="1"/>
    <col min="6403" max="6403" width="11.5" style="190" customWidth="1"/>
    <col min="6404" max="6404" width="9.75" style="190" customWidth="1"/>
    <col min="6405" max="6405" width="10.25" style="190" bestFit="1" customWidth="1"/>
    <col min="6406" max="6406" width="11.875" style="190" customWidth="1"/>
    <col min="6407" max="6407" width="11.875" style="190" bestFit="1" customWidth="1"/>
    <col min="6408" max="6412" width="9" style="190"/>
    <col min="6413" max="6413" width="10.625" style="190" customWidth="1"/>
    <col min="6414" max="6656" width="9" style="190"/>
    <col min="6657" max="6657" width="14.25" style="190" customWidth="1"/>
    <col min="6658" max="6658" width="30.5" style="190" customWidth="1"/>
    <col min="6659" max="6659" width="11.5" style="190" customWidth="1"/>
    <col min="6660" max="6660" width="9.75" style="190" customWidth="1"/>
    <col min="6661" max="6661" width="10.25" style="190" bestFit="1" customWidth="1"/>
    <col min="6662" max="6662" width="11.875" style="190" customWidth="1"/>
    <col min="6663" max="6663" width="11.875" style="190" bestFit="1" customWidth="1"/>
    <col min="6664" max="6668" width="9" style="190"/>
    <col min="6669" max="6669" width="10.625" style="190" customWidth="1"/>
    <col min="6670" max="6912" width="9" style="190"/>
    <col min="6913" max="6913" width="14.25" style="190" customWidth="1"/>
    <col min="6914" max="6914" width="30.5" style="190" customWidth="1"/>
    <col min="6915" max="6915" width="11.5" style="190" customWidth="1"/>
    <col min="6916" max="6916" width="9.75" style="190" customWidth="1"/>
    <col min="6917" max="6917" width="10.25" style="190" bestFit="1" customWidth="1"/>
    <col min="6918" max="6918" width="11.875" style="190" customWidth="1"/>
    <col min="6919" max="6919" width="11.875" style="190" bestFit="1" customWidth="1"/>
    <col min="6920" max="6924" width="9" style="190"/>
    <col min="6925" max="6925" width="10.625" style="190" customWidth="1"/>
    <col min="6926" max="7168" width="9" style="190"/>
    <col min="7169" max="7169" width="14.25" style="190" customWidth="1"/>
    <col min="7170" max="7170" width="30.5" style="190" customWidth="1"/>
    <col min="7171" max="7171" width="11.5" style="190" customWidth="1"/>
    <col min="7172" max="7172" width="9.75" style="190" customWidth="1"/>
    <col min="7173" max="7173" width="10.25" style="190" bestFit="1" customWidth="1"/>
    <col min="7174" max="7174" width="11.875" style="190" customWidth="1"/>
    <col min="7175" max="7175" width="11.875" style="190" bestFit="1" customWidth="1"/>
    <col min="7176" max="7180" width="9" style="190"/>
    <col min="7181" max="7181" width="10.625" style="190" customWidth="1"/>
    <col min="7182" max="7424" width="9" style="190"/>
    <col min="7425" max="7425" width="14.25" style="190" customWidth="1"/>
    <col min="7426" max="7426" width="30.5" style="190" customWidth="1"/>
    <col min="7427" max="7427" width="11.5" style="190" customWidth="1"/>
    <col min="7428" max="7428" width="9.75" style="190" customWidth="1"/>
    <col min="7429" max="7429" width="10.25" style="190" bestFit="1" customWidth="1"/>
    <col min="7430" max="7430" width="11.875" style="190" customWidth="1"/>
    <col min="7431" max="7431" width="11.875" style="190" bestFit="1" customWidth="1"/>
    <col min="7432" max="7436" width="9" style="190"/>
    <col min="7437" max="7437" width="10.625" style="190" customWidth="1"/>
    <col min="7438" max="7680" width="9" style="190"/>
    <col min="7681" max="7681" width="14.25" style="190" customWidth="1"/>
    <col min="7682" max="7682" width="30.5" style="190" customWidth="1"/>
    <col min="7683" max="7683" width="11.5" style="190" customWidth="1"/>
    <col min="7684" max="7684" width="9.75" style="190" customWidth="1"/>
    <col min="7685" max="7685" width="10.25" style="190" bestFit="1" customWidth="1"/>
    <col min="7686" max="7686" width="11.875" style="190" customWidth="1"/>
    <col min="7687" max="7687" width="11.875" style="190" bestFit="1" customWidth="1"/>
    <col min="7688" max="7692" width="9" style="190"/>
    <col min="7693" max="7693" width="10.625" style="190" customWidth="1"/>
    <col min="7694" max="7936" width="9" style="190"/>
    <col min="7937" max="7937" width="14.25" style="190" customWidth="1"/>
    <col min="7938" max="7938" width="30.5" style="190" customWidth="1"/>
    <col min="7939" max="7939" width="11.5" style="190" customWidth="1"/>
    <col min="7940" max="7940" width="9.75" style="190" customWidth="1"/>
    <col min="7941" max="7941" width="10.25" style="190" bestFit="1" customWidth="1"/>
    <col min="7942" max="7942" width="11.875" style="190" customWidth="1"/>
    <col min="7943" max="7943" width="11.875" style="190" bestFit="1" customWidth="1"/>
    <col min="7944" max="7948" width="9" style="190"/>
    <col min="7949" max="7949" width="10.625" style="190" customWidth="1"/>
    <col min="7950" max="8192" width="9" style="190"/>
    <col min="8193" max="8193" width="14.25" style="190" customWidth="1"/>
    <col min="8194" max="8194" width="30.5" style="190" customWidth="1"/>
    <col min="8195" max="8195" width="11.5" style="190" customWidth="1"/>
    <col min="8196" max="8196" width="9.75" style="190" customWidth="1"/>
    <col min="8197" max="8197" width="10.25" style="190" bestFit="1" customWidth="1"/>
    <col min="8198" max="8198" width="11.875" style="190" customWidth="1"/>
    <col min="8199" max="8199" width="11.875" style="190" bestFit="1" customWidth="1"/>
    <col min="8200" max="8204" width="9" style="190"/>
    <col min="8205" max="8205" width="10.625" style="190" customWidth="1"/>
    <col min="8206" max="8448" width="9" style="190"/>
    <col min="8449" max="8449" width="14.25" style="190" customWidth="1"/>
    <col min="8450" max="8450" width="30.5" style="190" customWidth="1"/>
    <col min="8451" max="8451" width="11.5" style="190" customWidth="1"/>
    <col min="8452" max="8452" width="9.75" style="190" customWidth="1"/>
    <col min="8453" max="8453" width="10.25" style="190" bestFit="1" customWidth="1"/>
    <col min="8454" max="8454" width="11.875" style="190" customWidth="1"/>
    <col min="8455" max="8455" width="11.875" style="190" bestFit="1" customWidth="1"/>
    <col min="8456" max="8460" width="9" style="190"/>
    <col min="8461" max="8461" width="10.625" style="190" customWidth="1"/>
    <col min="8462" max="8704" width="9" style="190"/>
    <col min="8705" max="8705" width="14.25" style="190" customWidth="1"/>
    <col min="8706" max="8706" width="30.5" style="190" customWidth="1"/>
    <col min="8707" max="8707" width="11.5" style="190" customWidth="1"/>
    <col min="8708" max="8708" width="9.75" style="190" customWidth="1"/>
    <col min="8709" max="8709" width="10.25" style="190" bestFit="1" customWidth="1"/>
    <col min="8710" max="8710" width="11.875" style="190" customWidth="1"/>
    <col min="8711" max="8711" width="11.875" style="190" bestFit="1" customWidth="1"/>
    <col min="8712" max="8716" width="9" style="190"/>
    <col min="8717" max="8717" width="10.625" style="190" customWidth="1"/>
    <col min="8718" max="8960" width="9" style="190"/>
    <col min="8961" max="8961" width="14.25" style="190" customWidth="1"/>
    <col min="8962" max="8962" width="30.5" style="190" customWidth="1"/>
    <col min="8963" max="8963" width="11.5" style="190" customWidth="1"/>
    <col min="8964" max="8964" width="9.75" style="190" customWidth="1"/>
    <col min="8965" max="8965" width="10.25" style="190" bestFit="1" customWidth="1"/>
    <col min="8966" max="8966" width="11.875" style="190" customWidth="1"/>
    <col min="8967" max="8967" width="11.875" style="190" bestFit="1" customWidth="1"/>
    <col min="8968" max="8972" width="9" style="190"/>
    <col min="8973" max="8973" width="10.625" style="190" customWidth="1"/>
    <col min="8974" max="9216" width="9" style="190"/>
    <col min="9217" max="9217" width="14.25" style="190" customWidth="1"/>
    <col min="9218" max="9218" width="30.5" style="190" customWidth="1"/>
    <col min="9219" max="9219" width="11.5" style="190" customWidth="1"/>
    <col min="9220" max="9220" width="9.75" style="190" customWidth="1"/>
    <col min="9221" max="9221" width="10.25" style="190" bestFit="1" customWidth="1"/>
    <col min="9222" max="9222" width="11.875" style="190" customWidth="1"/>
    <col min="9223" max="9223" width="11.875" style="190" bestFit="1" customWidth="1"/>
    <col min="9224" max="9228" width="9" style="190"/>
    <col min="9229" max="9229" width="10.625" style="190" customWidth="1"/>
    <col min="9230" max="9472" width="9" style="190"/>
    <col min="9473" max="9473" width="14.25" style="190" customWidth="1"/>
    <col min="9474" max="9474" width="30.5" style="190" customWidth="1"/>
    <col min="9475" max="9475" width="11.5" style="190" customWidth="1"/>
    <col min="9476" max="9476" width="9.75" style="190" customWidth="1"/>
    <col min="9477" max="9477" width="10.25" style="190" bestFit="1" customWidth="1"/>
    <col min="9478" max="9478" width="11.875" style="190" customWidth="1"/>
    <col min="9479" max="9479" width="11.875" style="190" bestFit="1" customWidth="1"/>
    <col min="9480" max="9484" width="9" style="190"/>
    <col min="9485" max="9485" width="10.625" style="190" customWidth="1"/>
    <col min="9486" max="9728" width="9" style="190"/>
    <col min="9729" max="9729" width="14.25" style="190" customWidth="1"/>
    <col min="9730" max="9730" width="30.5" style="190" customWidth="1"/>
    <col min="9731" max="9731" width="11.5" style="190" customWidth="1"/>
    <col min="9732" max="9732" width="9.75" style="190" customWidth="1"/>
    <col min="9733" max="9733" width="10.25" style="190" bestFit="1" customWidth="1"/>
    <col min="9734" max="9734" width="11.875" style="190" customWidth="1"/>
    <col min="9735" max="9735" width="11.875" style="190" bestFit="1" customWidth="1"/>
    <col min="9736" max="9740" width="9" style="190"/>
    <col min="9741" max="9741" width="10.625" style="190" customWidth="1"/>
    <col min="9742" max="9984" width="9" style="190"/>
    <col min="9985" max="9985" width="14.25" style="190" customWidth="1"/>
    <col min="9986" max="9986" width="30.5" style="190" customWidth="1"/>
    <col min="9987" max="9987" width="11.5" style="190" customWidth="1"/>
    <col min="9988" max="9988" width="9.75" style="190" customWidth="1"/>
    <col min="9989" max="9989" width="10.25" style="190" bestFit="1" customWidth="1"/>
    <col min="9990" max="9990" width="11.875" style="190" customWidth="1"/>
    <col min="9991" max="9991" width="11.875" style="190" bestFit="1" customWidth="1"/>
    <col min="9992" max="9996" width="9" style="190"/>
    <col min="9997" max="9997" width="10.625" style="190" customWidth="1"/>
    <col min="9998" max="10240" width="9" style="190"/>
    <col min="10241" max="10241" width="14.25" style="190" customWidth="1"/>
    <col min="10242" max="10242" width="30.5" style="190" customWidth="1"/>
    <col min="10243" max="10243" width="11.5" style="190" customWidth="1"/>
    <col min="10244" max="10244" width="9.75" style="190" customWidth="1"/>
    <col min="10245" max="10245" width="10.25" style="190" bestFit="1" customWidth="1"/>
    <col min="10246" max="10246" width="11.875" style="190" customWidth="1"/>
    <col min="10247" max="10247" width="11.875" style="190" bestFit="1" customWidth="1"/>
    <col min="10248" max="10252" width="9" style="190"/>
    <col min="10253" max="10253" width="10.625" style="190" customWidth="1"/>
    <col min="10254" max="10496" width="9" style="190"/>
    <col min="10497" max="10497" width="14.25" style="190" customWidth="1"/>
    <col min="10498" max="10498" width="30.5" style="190" customWidth="1"/>
    <col min="10499" max="10499" width="11.5" style="190" customWidth="1"/>
    <col min="10500" max="10500" width="9.75" style="190" customWidth="1"/>
    <col min="10501" max="10501" width="10.25" style="190" bestFit="1" customWidth="1"/>
    <col min="10502" max="10502" width="11.875" style="190" customWidth="1"/>
    <col min="10503" max="10503" width="11.875" style="190" bestFit="1" customWidth="1"/>
    <col min="10504" max="10508" width="9" style="190"/>
    <col min="10509" max="10509" width="10.625" style="190" customWidth="1"/>
    <col min="10510" max="10752" width="9" style="190"/>
    <col min="10753" max="10753" width="14.25" style="190" customWidth="1"/>
    <col min="10754" max="10754" width="30.5" style="190" customWidth="1"/>
    <col min="10755" max="10755" width="11.5" style="190" customWidth="1"/>
    <col min="10756" max="10756" width="9.75" style="190" customWidth="1"/>
    <col min="10757" max="10757" width="10.25" style="190" bestFit="1" customWidth="1"/>
    <col min="10758" max="10758" width="11.875" style="190" customWidth="1"/>
    <col min="10759" max="10759" width="11.875" style="190" bestFit="1" customWidth="1"/>
    <col min="10760" max="10764" width="9" style="190"/>
    <col min="10765" max="10765" width="10.625" style="190" customWidth="1"/>
    <col min="10766" max="11008" width="9" style="190"/>
    <col min="11009" max="11009" width="14.25" style="190" customWidth="1"/>
    <col min="11010" max="11010" width="30.5" style="190" customWidth="1"/>
    <col min="11011" max="11011" width="11.5" style="190" customWidth="1"/>
    <col min="11012" max="11012" width="9.75" style="190" customWidth="1"/>
    <col min="11013" max="11013" width="10.25" style="190" bestFit="1" customWidth="1"/>
    <col min="11014" max="11014" width="11.875" style="190" customWidth="1"/>
    <col min="11015" max="11015" width="11.875" style="190" bestFit="1" customWidth="1"/>
    <col min="11016" max="11020" width="9" style="190"/>
    <col min="11021" max="11021" width="10.625" style="190" customWidth="1"/>
    <col min="11022" max="11264" width="9" style="190"/>
    <col min="11265" max="11265" width="14.25" style="190" customWidth="1"/>
    <col min="11266" max="11266" width="30.5" style="190" customWidth="1"/>
    <col min="11267" max="11267" width="11.5" style="190" customWidth="1"/>
    <col min="11268" max="11268" width="9.75" style="190" customWidth="1"/>
    <col min="11269" max="11269" width="10.25" style="190" bestFit="1" customWidth="1"/>
    <col min="11270" max="11270" width="11.875" style="190" customWidth="1"/>
    <col min="11271" max="11271" width="11.875" style="190" bestFit="1" customWidth="1"/>
    <col min="11272" max="11276" width="9" style="190"/>
    <col min="11277" max="11277" width="10.625" style="190" customWidth="1"/>
    <col min="11278" max="11520" width="9" style="190"/>
    <col min="11521" max="11521" width="14.25" style="190" customWidth="1"/>
    <col min="11522" max="11522" width="30.5" style="190" customWidth="1"/>
    <col min="11523" max="11523" width="11.5" style="190" customWidth="1"/>
    <col min="11524" max="11524" width="9.75" style="190" customWidth="1"/>
    <col min="11525" max="11525" width="10.25" style="190" bestFit="1" customWidth="1"/>
    <col min="11526" max="11526" width="11.875" style="190" customWidth="1"/>
    <col min="11527" max="11527" width="11.875" style="190" bestFit="1" customWidth="1"/>
    <col min="11528" max="11532" width="9" style="190"/>
    <col min="11533" max="11533" width="10.625" style="190" customWidth="1"/>
    <col min="11534" max="11776" width="9" style="190"/>
    <col min="11777" max="11777" width="14.25" style="190" customWidth="1"/>
    <col min="11778" max="11778" width="30.5" style="190" customWidth="1"/>
    <col min="11779" max="11779" width="11.5" style="190" customWidth="1"/>
    <col min="11780" max="11780" width="9.75" style="190" customWidth="1"/>
    <col min="11781" max="11781" width="10.25" style="190" bestFit="1" customWidth="1"/>
    <col min="11782" max="11782" width="11.875" style="190" customWidth="1"/>
    <col min="11783" max="11783" width="11.875" style="190" bestFit="1" customWidth="1"/>
    <col min="11784" max="11788" width="9" style="190"/>
    <col min="11789" max="11789" width="10.625" style="190" customWidth="1"/>
    <col min="11790" max="12032" width="9" style="190"/>
    <col min="12033" max="12033" width="14.25" style="190" customWidth="1"/>
    <col min="12034" max="12034" width="30.5" style="190" customWidth="1"/>
    <col min="12035" max="12035" width="11.5" style="190" customWidth="1"/>
    <col min="12036" max="12036" width="9.75" style="190" customWidth="1"/>
    <col min="12037" max="12037" width="10.25" style="190" bestFit="1" customWidth="1"/>
    <col min="12038" max="12038" width="11.875" style="190" customWidth="1"/>
    <col min="12039" max="12039" width="11.875" style="190" bestFit="1" customWidth="1"/>
    <col min="12040" max="12044" width="9" style="190"/>
    <col min="12045" max="12045" width="10.625" style="190" customWidth="1"/>
    <col min="12046" max="12288" width="9" style="190"/>
    <col min="12289" max="12289" width="14.25" style="190" customWidth="1"/>
    <col min="12290" max="12290" width="30.5" style="190" customWidth="1"/>
    <col min="12291" max="12291" width="11.5" style="190" customWidth="1"/>
    <col min="12292" max="12292" width="9.75" style="190" customWidth="1"/>
    <col min="12293" max="12293" width="10.25" style="190" bestFit="1" customWidth="1"/>
    <col min="12294" max="12294" width="11.875" style="190" customWidth="1"/>
    <col min="12295" max="12295" width="11.875" style="190" bestFit="1" customWidth="1"/>
    <col min="12296" max="12300" width="9" style="190"/>
    <col min="12301" max="12301" width="10.625" style="190" customWidth="1"/>
    <col min="12302" max="12544" width="9" style="190"/>
    <col min="12545" max="12545" width="14.25" style="190" customWidth="1"/>
    <col min="12546" max="12546" width="30.5" style="190" customWidth="1"/>
    <col min="12547" max="12547" width="11.5" style="190" customWidth="1"/>
    <col min="12548" max="12548" width="9.75" style="190" customWidth="1"/>
    <col min="12549" max="12549" width="10.25" style="190" bestFit="1" customWidth="1"/>
    <col min="12550" max="12550" width="11.875" style="190" customWidth="1"/>
    <col min="12551" max="12551" width="11.875" style="190" bestFit="1" customWidth="1"/>
    <col min="12552" max="12556" width="9" style="190"/>
    <col min="12557" max="12557" width="10.625" style="190" customWidth="1"/>
    <col min="12558" max="12800" width="9" style="190"/>
    <col min="12801" max="12801" width="14.25" style="190" customWidth="1"/>
    <col min="12802" max="12802" width="30.5" style="190" customWidth="1"/>
    <col min="12803" max="12803" width="11.5" style="190" customWidth="1"/>
    <col min="12804" max="12804" width="9.75" style="190" customWidth="1"/>
    <col min="12805" max="12805" width="10.25" style="190" bestFit="1" customWidth="1"/>
    <col min="12806" max="12806" width="11.875" style="190" customWidth="1"/>
    <col min="12807" max="12807" width="11.875" style="190" bestFit="1" customWidth="1"/>
    <col min="12808" max="12812" width="9" style="190"/>
    <col min="12813" max="12813" width="10.625" style="190" customWidth="1"/>
    <col min="12814" max="13056" width="9" style="190"/>
    <col min="13057" max="13057" width="14.25" style="190" customWidth="1"/>
    <col min="13058" max="13058" width="30.5" style="190" customWidth="1"/>
    <col min="13059" max="13059" width="11.5" style="190" customWidth="1"/>
    <col min="13060" max="13060" width="9.75" style="190" customWidth="1"/>
    <col min="13061" max="13061" width="10.25" style="190" bestFit="1" customWidth="1"/>
    <col min="13062" max="13062" width="11.875" style="190" customWidth="1"/>
    <col min="13063" max="13063" width="11.875" style="190" bestFit="1" customWidth="1"/>
    <col min="13064" max="13068" width="9" style="190"/>
    <col min="13069" max="13069" width="10.625" style="190" customWidth="1"/>
    <col min="13070" max="13312" width="9" style="190"/>
    <col min="13313" max="13313" width="14.25" style="190" customWidth="1"/>
    <col min="13314" max="13314" width="30.5" style="190" customWidth="1"/>
    <col min="13315" max="13315" width="11.5" style="190" customWidth="1"/>
    <col min="13316" max="13316" width="9.75" style="190" customWidth="1"/>
    <col min="13317" max="13317" width="10.25" style="190" bestFit="1" customWidth="1"/>
    <col min="13318" max="13318" width="11.875" style="190" customWidth="1"/>
    <col min="13319" max="13319" width="11.875" style="190" bestFit="1" customWidth="1"/>
    <col min="13320" max="13324" width="9" style="190"/>
    <col min="13325" max="13325" width="10.625" style="190" customWidth="1"/>
    <col min="13326" max="13568" width="9" style="190"/>
    <col min="13569" max="13569" width="14.25" style="190" customWidth="1"/>
    <col min="13570" max="13570" width="30.5" style="190" customWidth="1"/>
    <col min="13571" max="13571" width="11.5" style="190" customWidth="1"/>
    <col min="13572" max="13572" width="9.75" style="190" customWidth="1"/>
    <col min="13573" max="13573" width="10.25" style="190" bestFit="1" customWidth="1"/>
    <col min="13574" max="13574" width="11.875" style="190" customWidth="1"/>
    <col min="13575" max="13575" width="11.875" style="190" bestFit="1" customWidth="1"/>
    <col min="13576" max="13580" width="9" style="190"/>
    <col min="13581" max="13581" width="10.625" style="190" customWidth="1"/>
    <col min="13582" max="13824" width="9" style="190"/>
    <col min="13825" max="13825" width="14.25" style="190" customWidth="1"/>
    <col min="13826" max="13826" width="30.5" style="190" customWidth="1"/>
    <col min="13827" max="13827" width="11.5" style="190" customWidth="1"/>
    <col min="13828" max="13828" width="9.75" style="190" customWidth="1"/>
    <col min="13829" max="13829" width="10.25" style="190" bestFit="1" customWidth="1"/>
    <col min="13830" max="13830" width="11.875" style="190" customWidth="1"/>
    <col min="13831" max="13831" width="11.875" style="190" bestFit="1" customWidth="1"/>
    <col min="13832" max="13836" width="9" style="190"/>
    <col min="13837" max="13837" width="10.625" style="190" customWidth="1"/>
    <col min="13838" max="14080" width="9" style="190"/>
    <col min="14081" max="14081" width="14.25" style="190" customWidth="1"/>
    <col min="14082" max="14082" width="30.5" style="190" customWidth="1"/>
    <col min="14083" max="14083" width="11.5" style="190" customWidth="1"/>
    <col min="14084" max="14084" width="9.75" style="190" customWidth="1"/>
    <col min="14085" max="14085" width="10.25" style="190" bestFit="1" customWidth="1"/>
    <col min="14086" max="14086" width="11.875" style="190" customWidth="1"/>
    <col min="14087" max="14087" width="11.875" style="190" bestFit="1" customWidth="1"/>
    <col min="14088" max="14092" width="9" style="190"/>
    <col min="14093" max="14093" width="10.625" style="190" customWidth="1"/>
    <col min="14094" max="14336" width="9" style="190"/>
    <col min="14337" max="14337" width="14.25" style="190" customWidth="1"/>
    <col min="14338" max="14338" width="30.5" style="190" customWidth="1"/>
    <col min="14339" max="14339" width="11.5" style="190" customWidth="1"/>
    <col min="14340" max="14340" width="9.75" style="190" customWidth="1"/>
    <col min="14341" max="14341" width="10.25" style="190" bestFit="1" customWidth="1"/>
    <col min="14342" max="14342" width="11.875" style="190" customWidth="1"/>
    <col min="14343" max="14343" width="11.875" style="190" bestFit="1" customWidth="1"/>
    <col min="14344" max="14348" width="9" style="190"/>
    <col min="14349" max="14349" width="10.625" style="190" customWidth="1"/>
    <col min="14350" max="14592" width="9" style="190"/>
    <col min="14593" max="14593" width="14.25" style="190" customWidth="1"/>
    <col min="14594" max="14594" width="30.5" style="190" customWidth="1"/>
    <col min="14595" max="14595" width="11.5" style="190" customWidth="1"/>
    <col min="14596" max="14596" width="9.75" style="190" customWidth="1"/>
    <col min="14597" max="14597" width="10.25" style="190" bestFit="1" customWidth="1"/>
    <col min="14598" max="14598" width="11.875" style="190" customWidth="1"/>
    <col min="14599" max="14599" width="11.875" style="190" bestFit="1" customWidth="1"/>
    <col min="14600" max="14604" width="9" style="190"/>
    <col min="14605" max="14605" width="10.625" style="190" customWidth="1"/>
    <col min="14606" max="14848" width="9" style="190"/>
    <col min="14849" max="14849" width="14.25" style="190" customWidth="1"/>
    <col min="14850" max="14850" width="30.5" style="190" customWidth="1"/>
    <col min="14851" max="14851" width="11.5" style="190" customWidth="1"/>
    <col min="14852" max="14852" width="9.75" style="190" customWidth="1"/>
    <col min="14853" max="14853" width="10.25" style="190" bestFit="1" customWidth="1"/>
    <col min="14854" max="14854" width="11.875" style="190" customWidth="1"/>
    <col min="14855" max="14855" width="11.875" style="190" bestFit="1" customWidth="1"/>
    <col min="14856" max="14860" width="9" style="190"/>
    <col min="14861" max="14861" width="10.625" style="190" customWidth="1"/>
    <col min="14862" max="15104" width="9" style="190"/>
    <col min="15105" max="15105" width="14.25" style="190" customWidth="1"/>
    <col min="15106" max="15106" width="30.5" style="190" customWidth="1"/>
    <col min="15107" max="15107" width="11.5" style="190" customWidth="1"/>
    <col min="15108" max="15108" width="9.75" style="190" customWidth="1"/>
    <col min="15109" max="15109" width="10.25" style="190" bestFit="1" customWidth="1"/>
    <col min="15110" max="15110" width="11.875" style="190" customWidth="1"/>
    <col min="15111" max="15111" width="11.875" style="190" bestFit="1" customWidth="1"/>
    <col min="15112" max="15116" width="9" style="190"/>
    <col min="15117" max="15117" width="10.625" style="190" customWidth="1"/>
    <col min="15118" max="15360" width="9" style="190"/>
    <col min="15361" max="15361" width="14.25" style="190" customWidth="1"/>
    <col min="15362" max="15362" width="30.5" style="190" customWidth="1"/>
    <col min="15363" max="15363" width="11.5" style="190" customWidth="1"/>
    <col min="15364" max="15364" width="9.75" style="190" customWidth="1"/>
    <col min="15365" max="15365" width="10.25" style="190" bestFit="1" customWidth="1"/>
    <col min="15366" max="15366" width="11.875" style="190" customWidth="1"/>
    <col min="15367" max="15367" width="11.875" style="190" bestFit="1" customWidth="1"/>
    <col min="15368" max="15372" width="9" style="190"/>
    <col min="15373" max="15373" width="10.625" style="190" customWidth="1"/>
    <col min="15374" max="15616" width="9" style="190"/>
    <col min="15617" max="15617" width="14.25" style="190" customWidth="1"/>
    <col min="15618" max="15618" width="30.5" style="190" customWidth="1"/>
    <col min="15619" max="15619" width="11.5" style="190" customWidth="1"/>
    <col min="15620" max="15620" width="9.75" style="190" customWidth="1"/>
    <col min="15621" max="15621" width="10.25" style="190" bestFit="1" customWidth="1"/>
    <col min="15622" max="15622" width="11.875" style="190" customWidth="1"/>
    <col min="15623" max="15623" width="11.875" style="190" bestFit="1" customWidth="1"/>
    <col min="15624" max="15628" width="9" style="190"/>
    <col min="15629" max="15629" width="10.625" style="190" customWidth="1"/>
    <col min="15630" max="15872" width="9" style="190"/>
    <col min="15873" max="15873" width="14.25" style="190" customWidth="1"/>
    <col min="15874" max="15874" width="30.5" style="190" customWidth="1"/>
    <col min="15875" max="15875" width="11.5" style="190" customWidth="1"/>
    <col min="15876" max="15876" width="9.75" style="190" customWidth="1"/>
    <col min="15877" max="15877" width="10.25" style="190" bestFit="1" customWidth="1"/>
    <col min="15878" max="15878" width="11.875" style="190" customWidth="1"/>
    <col min="15879" max="15879" width="11.875" style="190" bestFit="1" customWidth="1"/>
    <col min="15880" max="15884" width="9" style="190"/>
    <col min="15885" max="15885" width="10.625" style="190" customWidth="1"/>
    <col min="15886" max="16128" width="9" style="190"/>
    <col min="16129" max="16129" width="14.25" style="190" customWidth="1"/>
    <col min="16130" max="16130" width="30.5" style="190" customWidth="1"/>
    <col min="16131" max="16131" width="11.5" style="190" customWidth="1"/>
    <col min="16132" max="16132" width="9.75" style="190" customWidth="1"/>
    <col min="16133" max="16133" width="10.25" style="190" bestFit="1" customWidth="1"/>
    <col min="16134" max="16134" width="11.875" style="190" customWidth="1"/>
    <col min="16135" max="16135" width="11.875" style="190" bestFit="1" customWidth="1"/>
    <col min="16136" max="16140" width="9" style="190"/>
    <col min="16141" max="16141" width="10.625" style="190" customWidth="1"/>
    <col min="16142" max="16384" width="9" style="190"/>
  </cols>
  <sheetData>
    <row r="1" spans="1:5" s="788" customFormat="1">
      <c r="A1" s="786"/>
      <c r="B1" s="787"/>
      <c r="E1" s="789"/>
    </row>
    <row r="2" spans="1:5" s="788" customFormat="1">
      <c r="A2" s="786"/>
      <c r="B2" s="787"/>
      <c r="E2" s="789"/>
    </row>
    <row r="3" spans="1:5" s="788" customFormat="1">
      <c r="A3" s="786"/>
      <c r="B3" s="790"/>
      <c r="E3" s="789"/>
    </row>
    <row r="4" spans="1:5" s="788" customFormat="1">
      <c r="A4" s="786"/>
      <c r="B4" s="791"/>
      <c r="C4" s="791"/>
      <c r="D4" s="791"/>
      <c r="E4" s="789"/>
    </row>
    <row r="5" spans="1:5" s="788" customFormat="1" ht="37.5" customHeight="1">
      <c r="A5" s="786"/>
      <c r="B5" s="1322" t="s">
        <v>892</v>
      </c>
      <c r="C5" s="1322"/>
      <c r="D5" s="1322"/>
      <c r="E5" s="789"/>
    </row>
    <row r="6" spans="1:5" s="788" customFormat="1">
      <c r="A6" s="786"/>
      <c r="B6" s="790"/>
      <c r="E6" s="789"/>
    </row>
    <row r="7" spans="1:5" s="788" customFormat="1" ht="22.5">
      <c r="A7" s="786"/>
      <c r="B7" s="1323" t="s">
        <v>893</v>
      </c>
      <c r="C7" s="1323"/>
      <c r="D7" s="1323"/>
      <c r="E7" s="789"/>
    </row>
    <row r="8" spans="1:5" s="788" customFormat="1" ht="40.5" customHeight="1">
      <c r="A8" s="786"/>
      <c r="B8" s="1324" t="s">
        <v>894</v>
      </c>
      <c r="C8" s="1324"/>
      <c r="D8" s="1324"/>
      <c r="E8" s="789"/>
    </row>
    <row r="9" spans="1:5" s="788" customFormat="1" ht="24.75">
      <c r="A9" s="786"/>
      <c r="B9" s="792"/>
      <c r="E9" s="789"/>
    </row>
    <row r="10" spans="1:5" s="788" customFormat="1">
      <c r="A10" s="786"/>
      <c r="B10" s="793"/>
      <c r="E10" s="789"/>
    </row>
    <row r="11" spans="1:5" s="788" customFormat="1" ht="19.5">
      <c r="A11" s="786"/>
      <c r="B11" s="794"/>
      <c r="E11" s="789"/>
    </row>
    <row r="12" spans="1:5" s="788" customFormat="1">
      <c r="A12" s="795"/>
      <c r="B12" s="796" t="s">
        <v>895</v>
      </c>
      <c r="C12" s="797"/>
      <c r="D12" s="797"/>
      <c r="E12" s="798"/>
    </row>
    <row r="13" spans="1:5" s="788" customFormat="1">
      <c r="A13" s="799" t="s">
        <v>1075</v>
      </c>
      <c r="B13" s="1325" t="s">
        <v>912</v>
      </c>
      <c r="C13" s="1325"/>
      <c r="D13" s="1062"/>
      <c r="E13" s="1063">
        <f>'Cardo celotnih ZAL'!E13</f>
        <v>0</v>
      </c>
    </row>
    <row r="14" spans="1:5" s="788" customFormat="1">
      <c r="A14" s="799" t="s">
        <v>1154</v>
      </c>
      <c r="B14" s="1325" t="s">
        <v>935</v>
      </c>
      <c r="C14" s="1325"/>
      <c r="D14" s="1064"/>
      <c r="E14" s="1063">
        <f>'Cardo celotnih ZAL'!E14</f>
        <v>0</v>
      </c>
    </row>
    <row r="15" spans="1:5" s="788" customFormat="1">
      <c r="A15" s="799" t="s">
        <v>1156</v>
      </c>
      <c r="B15" s="1064" t="s">
        <v>2157</v>
      </c>
      <c r="C15" s="1064"/>
      <c r="D15" s="1064"/>
      <c r="E15" s="1063">
        <f>'Cardo celotnih ZAL'!E15</f>
        <v>0</v>
      </c>
    </row>
    <row r="16" spans="1:5" s="788" customFormat="1">
      <c r="A16" s="800"/>
      <c r="B16" s="801"/>
      <c r="C16" s="797"/>
      <c r="D16" s="797"/>
      <c r="E16" s="798"/>
    </row>
    <row r="17" spans="1:5" s="788" customFormat="1">
      <c r="A17" s="800"/>
      <c r="B17" s="802" t="s">
        <v>896</v>
      </c>
      <c r="C17" s="803"/>
      <c r="D17" s="803"/>
      <c r="E17" s="803">
        <f>SUM(E13:E16)</f>
        <v>0</v>
      </c>
    </row>
    <row r="18" spans="1:5" s="788" customFormat="1">
      <c r="A18" s="786"/>
      <c r="B18" s="806" t="s">
        <v>2158</v>
      </c>
      <c r="C18" s="807"/>
      <c r="D18" s="808"/>
      <c r="E18" s="809">
        <f>SUM(E17:E17)</f>
        <v>0</v>
      </c>
    </row>
    <row r="19" spans="1:5" s="788" customFormat="1">
      <c r="A19" s="786"/>
      <c r="B19" s="810"/>
      <c r="E19" s="789"/>
    </row>
    <row r="20" spans="1:5" s="788" customFormat="1">
      <c r="A20" s="804"/>
      <c r="B20" s="786"/>
      <c r="E20" s="789"/>
    </row>
    <row r="21" spans="1:5" s="788" customFormat="1">
      <c r="A21" s="786"/>
      <c r="B21" s="811" t="s">
        <v>897</v>
      </c>
      <c r="E21" s="789"/>
    </row>
    <row r="22" spans="1:5" s="788" customFormat="1" ht="24">
      <c r="A22" s="804"/>
      <c r="B22" s="791" t="s">
        <v>898</v>
      </c>
      <c r="E22" s="789"/>
    </row>
    <row r="23" spans="1:5" s="788" customFormat="1">
      <c r="A23" s="804"/>
      <c r="B23" s="812"/>
      <c r="E23" s="789"/>
    </row>
    <row r="24" spans="1:5" s="788" customFormat="1">
      <c r="A24" s="786"/>
      <c r="B24" s="811" t="s">
        <v>899</v>
      </c>
      <c r="E24" s="789"/>
    </row>
    <row r="25" spans="1:5" s="788" customFormat="1" ht="48">
      <c r="A25" s="813"/>
      <c r="B25" s="791" t="s">
        <v>900</v>
      </c>
      <c r="E25" s="789"/>
    </row>
    <row r="26" spans="1:5" s="788" customFormat="1">
      <c r="A26" s="813"/>
      <c r="B26" s="814"/>
      <c r="E26" s="789"/>
    </row>
    <row r="27" spans="1:5" s="788" customFormat="1">
      <c r="A27" s="813"/>
      <c r="B27" s="815" t="s">
        <v>901</v>
      </c>
      <c r="E27" s="789"/>
    </row>
    <row r="28" spans="1:5" s="788" customFormat="1">
      <c r="A28" s="813"/>
      <c r="B28" s="816" t="s">
        <v>902</v>
      </c>
      <c r="E28" s="789"/>
    </row>
    <row r="29" spans="1:5" s="788" customFormat="1">
      <c r="A29" s="786"/>
      <c r="B29" s="795"/>
      <c r="E29" s="789"/>
    </row>
    <row r="30" spans="1:5" s="788" customFormat="1">
      <c r="A30" s="813"/>
      <c r="B30" s="811" t="s">
        <v>903</v>
      </c>
      <c r="E30" s="789"/>
    </row>
    <row r="31" spans="1:5" s="788" customFormat="1">
      <c r="A31" s="813"/>
      <c r="B31" s="816" t="s">
        <v>904</v>
      </c>
      <c r="E31" s="789"/>
    </row>
    <row r="32" spans="1:5" s="788" customFormat="1">
      <c r="A32" s="786"/>
      <c r="B32" s="795"/>
      <c r="E32" s="789"/>
    </row>
    <row r="33" spans="1:5" s="788" customFormat="1">
      <c r="A33" s="817"/>
      <c r="B33" s="811" t="s">
        <v>905</v>
      </c>
      <c r="E33" s="789"/>
    </row>
    <row r="34" spans="1:5" s="788" customFormat="1">
      <c r="A34" s="817"/>
      <c r="B34" s="816" t="s">
        <v>906</v>
      </c>
      <c r="E34" s="789"/>
    </row>
    <row r="35" spans="1:5" s="788" customFormat="1">
      <c r="A35" s="817"/>
      <c r="B35" s="786"/>
      <c r="E35" s="789"/>
    </row>
    <row r="36" spans="1:5" s="788" customFormat="1">
      <c r="A36" s="817"/>
      <c r="B36" s="811" t="s">
        <v>907</v>
      </c>
      <c r="C36" s="818"/>
      <c r="D36" s="818"/>
      <c r="E36" s="789"/>
    </row>
    <row r="37" spans="1:5" s="788" customFormat="1">
      <c r="A37" s="819"/>
      <c r="B37" s="816" t="s">
        <v>908</v>
      </c>
      <c r="E37" s="789"/>
    </row>
    <row r="38" spans="1:5" s="788" customFormat="1">
      <c r="A38" s="820"/>
      <c r="B38" s="786"/>
      <c r="C38" s="821"/>
      <c r="D38" s="822"/>
      <c r="E38" s="823"/>
    </row>
    <row r="39" spans="1:5" s="788" customFormat="1">
      <c r="A39" s="824"/>
      <c r="B39" s="811" t="s">
        <v>909</v>
      </c>
      <c r="C39" s="821"/>
      <c r="D39" s="822"/>
      <c r="E39" s="823"/>
    </row>
    <row r="40" spans="1:5" s="788" customFormat="1">
      <c r="A40" s="825"/>
      <c r="B40" s="826" t="s">
        <v>910</v>
      </c>
      <c r="C40" s="827"/>
      <c r="D40" s="827"/>
      <c r="E40" s="827"/>
    </row>
    <row r="41" spans="1:5" s="788" customFormat="1">
      <c r="A41" s="828"/>
      <c r="B41" s="828"/>
      <c r="C41" s="828"/>
      <c r="D41" s="828"/>
      <c r="E41" s="828"/>
    </row>
    <row r="42" spans="1:5">
      <c r="A42" s="224"/>
      <c r="B42" s="190"/>
      <c r="D42" s="191"/>
      <c r="E42" s="214"/>
    </row>
    <row r="43" spans="1:5">
      <c r="A43" s="224"/>
      <c r="B43" s="190"/>
      <c r="D43" s="191"/>
      <c r="E43" s="214"/>
    </row>
    <row r="44" spans="1:5">
      <c r="A44" s="224"/>
      <c r="B44" s="190"/>
      <c r="D44" s="191"/>
      <c r="E44" s="214"/>
    </row>
    <row r="45" spans="1:5">
      <c r="A45" s="224"/>
      <c r="B45" s="190"/>
      <c r="D45" s="191"/>
      <c r="E45" s="214"/>
    </row>
    <row r="46" spans="1:5">
      <c r="A46" s="224"/>
      <c r="B46" s="190"/>
      <c r="D46" s="191"/>
      <c r="E46" s="214"/>
    </row>
    <row r="47" spans="1:5">
      <c r="A47" s="224"/>
      <c r="B47" s="190"/>
      <c r="D47" s="191"/>
      <c r="E47" s="214"/>
    </row>
    <row r="48" spans="1:5">
      <c r="A48" s="224"/>
      <c r="B48" s="190"/>
      <c r="D48" s="191"/>
      <c r="E48" s="214"/>
    </row>
    <row r="49" spans="1:5">
      <c r="A49" s="224"/>
      <c r="B49" s="190"/>
      <c r="D49" s="191"/>
      <c r="E49" s="214"/>
    </row>
    <row r="50" spans="1:5">
      <c r="A50" s="224"/>
      <c r="B50" s="190"/>
      <c r="D50" s="191"/>
      <c r="E50" s="214"/>
    </row>
    <row r="51" spans="1:5">
      <c r="A51" s="224"/>
      <c r="B51" s="190"/>
      <c r="D51" s="191"/>
      <c r="E51" s="214"/>
    </row>
    <row r="52" spans="1:5">
      <c r="A52" s="224"/>
      <c r="B52" s="190"/>
      <c r="D52" s="191"/>
      <c r="E52" s="214"/>
    </row>
    <row r="53" spans="1:5">
      <c r="A53" s="224"/>
      <c r="B53" s="190"/>
      <c r="D53" s="191"/>
      <c r="E53" s="214"/>
    </row>
    <row r="54" spans="1:5">
      <c r="A54" s="224"/>
      <c r="B54" s="190"/>
      <c r="D54" s="191"/>
      <c r="E54" s="214"/>
    </row>
    <row r="55" spans="1:5">
      <c r="A55" s="224"/>
      <c r="B55" s="190"/>
      <c r="D55" s="191"/>
      <c r="E55" s="214"/>
    </row>
    <row r="56" spans="1:5">
      <c r="A56" s="224"/>
      <c r="B56" s="190"/>
      <c r="D56" s="191"/>
      <c r="E56" s="214"/>
    </row>
    <row r="57" spans="1:5">
      <c r="A57" s="224"/>
      <c r="B57" s="190"/>
      <c r="D57" s="191"/>
      <c r="E57" s="214"/>
    </row>
    <row r="58" spans="1:5">
      <c r="A58" s="224"/>
      <c r="B58" s="190"/>
      <c r="D58" s="191"/>
      <c r="E58" s="214"/>
    </row>
    <row r="59" spans="1:5">
      <c r="A59" s="224"/>
      <c r="B59" s="190"/>
      <c r="D59" s="191"/>
      <c r="E59" s="214"/>
    </row>
    <row r="60" spans="1:5">
      <c r="A60" s="224"/>
      <c r="B60" s="190"/>
      <c r="D60" s="191"/>
      <c r="E60" s="214"/>
    </row>
    <row r="61" spans="1:5">
      <c r="A61" s="224"/>
      <c r="B61" s="190"/>
      <c r="D61" s="191"/>
      <c r="E61" s="214"/>
    </row>
    <row r="62" spans="1:5">
      <c r="A62" s="224"/>
      <c r="B62" s="190"/>
      <c r="D62" s="191"/>
      <c r="E62" s="214"/>
    </row>
    <row r="63" spans="1:5">
      <c r="A63" s="224"/>
      <c r="B63" s="190"/>
      <c r="D63" s="191"/>
      <c r="E63" s="214"/>
    </row>
    <row r="64" spans="1:5">
      <c r="A64" s="224"/>
      <c r="B64" s="190"/>
      <c r="D64" s="191"/>
      <c r="E64" s="214"/>
    </row>
    <row r="65" spans="1:5">
      <c r="A65" s="224"/>
      <c r="B65" s="190"/>
      <c r="D65" s="191"/>
      <c r="E65" s="214"/>
    </row>
    <row r="66" spans="1:5">
      <c r="A66" s="224"/>
      <c r="B66" s="190"/>
      <c r="D66" s="191"/>
      <c r="E66" s="214"/>
    </row>
    <row r="67" spans="1:5">
      <c r="A67" s="224"/>
      <c r="B67" s="190"/>
      <c r="D67" s="191"/>
      <c r="E67" s="214"/>
    </row>
    <row r="68" spans="1:5">
      <c r="A68" s="224"/>
      <c r="B68" s="190"/>
      <c r="D68" s="191"/>
      <c r="E68" s="214"/>
    </row>
    <row r="69" spans="1:5">
      <c r="A69" s="224"/>
      <c r="B69" s="190"/>
      <c r="D69" s="191"/>
      <c r="E69" s="214"/>
    </row>
    <row r="70" spans="1:5">
      <c r="A70" s="224"/>
      <c r="B70" s="190"/>
      <c r="D70" s="191"/>
      <c r="E70" s="214"/>
    </row>
    <row r="71" spans="1:5">
      <c r="A71" s="224"/>
      <c r="B71" s="190"/>
      <c r="D71" s="191"/>
      <c r="E71" s="214"/>
    </row>
    <row r="72" spans="1:5">
      <c r="A72" s="224"/>
      <c r="B72" s="190"/>
      <c r="D72" s="191"/>
      <c r="E72" s="214"/>
    </row>
    <row r="73" spans="1:5">
      <c r="A73" s="224"/>
      <c r="B73" s="190"/>
      <c r="D73" s="191"/>
      <c r="E73" s="214"/>
    </row>
    <row r="74" spans="1:5">
      <c r="A74" s="224"/>
      <c r="B74" s="190"/>
      <c r="D74" s="191"/>
      <c r="E74" s="214"/>
    </row>
    <row r="75" spans="1:5">
      <c r="A75" s="224"/>
      <c r="B75" s="190"/>
      <c r="D75" s="191"/>
      <c r="E75" s="214"/>
    </row>
    <row r="76" spans="1:5">
      <c r="A76" s="224"/>
      <c r="B76" s="190"/>
      <c r="D76" s="191"/>
      <c r="E76" s="214"/>
    </row>
    <row r="77" spans="1:5">
      <c r="A77" s="224"/>
      <c r="B77" s="190"/>
      <c r="D77" s="191"/>
      <c r="E77" s="214"/>
    </row>
    <row r="78" spans="1:5">
      <c r="A78" s="224"/>
      <c r="B78" s="190"/>
      <c r="D78" s="191"/>
      <c r="E78" s="214"/>
    </row>
    <row r="79" spans="1:5">
      <c r="A79" s="224"/>
      <c r="B79" s="190"/>
      <c r="D79" s="191"/>
      <c r="E79" s="214"/>
    </row>
    <row r="80" spans="1:5">
      <c r="A80" s="224"/>
      <c r="B80" s="190"/>
      <c r="D80" s="191"/>
      <c r="E80" s="214"/>
    </row>
    <row r="81" spans="1:5">
      <c r="A81" s="224"/>
      <c r="B81" s="190"/>
      <c r="D81" s="191"/>
      <c r="E81" s="214"/>
    </row>
    <row r="82" spans="1:5">
      <c r="A82" s="224"/>
      <c r="B82" s="190"/>
      <c r="D82" s="191"/>
      <c r="E82" s="214"/>
    </row>
    <row r="83" spans="1:5">
      <c r="A83" s="224"/>
      <c r="B83" s="190"/>
      <c r="D83" s="191"/>
      <c r="E83" s="214"/>
    </row>
    <row r="85" spans="1:5">
      <c r="A85" s="224"/>
      <c r="B85" s="190"/>
      <c r="D85" s="191"/>
      <c r="E85" s="214"/>
    </row>
    <row r="86" spans="1:5">
      <c r="A86" s="224"/>
      <c r="B86" s="190"/>
      <c r="D86" s="191"/>
      <c r="E86" s="214"/>
    </row>
    <row r="87" spans="1:5">
      <c r="A87" s="218"/>
      <c r="B87" s="219"/>
      <c r="C87" s="220"/>
      <c r="D87" s="221"/>
      <c r="E87" s="221"/>
    </row>
    <row r="88" spans="1:5">
      <c r="A88" s="222"/>
      <c r="B88" s="193"/>
      <c r="C88" s="223"/>
      <c r="D88" s="191"/>
      <c r="E88" s="191"/>
    </row>
    <row r="89" spans="1:5">
      <c r="A89" s="211"/>
      <c r="B89" s="216"/>
      <c r="C89" s="191"/>
      <c r="D89" s="191"/>
      <c r="E89" s="214"/>
    </row>
    <row r="90" spans="1:5">
      <c r="A90" s="217"/>
      <c r="B90" s="215"/>
      <c r="C90" s="191"/>
      <c r="D90" s="191"/>
      <c r="E90" s="214"/>
    </row>
    <row r="91" spans="1:5">
      <c r="A91" s="218"/>
      <c r="B91" s="219"/>
      <c r="C91" s="220"/>
      <c r="D91" s="221"/>
      <c r="E91" s="221"/>
    </row>
    <row r="92" spans="1:5">
      <c r="B92" s="193"/>
      <c r="C92" s="225"/>
      <c r="D92" s="191"/>
      <c r="E92" s="214"/>
    </row>
    <row r="93" spans="1:5">
      <c r="A93" s="211"/>
      <c r="B93" s="226"/>
      <c r="C93" s="193"/>
      <c r="D93" s="193"/>
      <c r="E93" s="193"/>
    </row>
    <row r="94" spans="1:5">
      <c r="A94" s="219"/>
      <c r="B94" s="219"/>
      <c r="C94" s="227"/>
      <c r="D94" s="228"/>
      <c r="E94" s="229"/>
    </row>
    <row r="95" spans="1:5">
      <c r="A95" s="193"/>
      <c r="B95" s="193"/>
      <c r="C95" s="230"/>
      <c r="D95" s="213"/>
      <c r="E95" s="214"/>
    </row>
    <row r="96" spans="1:5">
      <c r="A96" s="211"/>
      <c r="B96" s="231"/>
      <c r="C96" s="193"/>
      <c r="D96" s="193"/>
      <c r="E96" s="193"/>
    </row>
    <row r="97" spans="1:6">
      <c r="A97" s="219"/>
      <c r="B97" s="219"/>
      <c r="C97" s="227"/>
      <c r="D97" s="227"/>
      <c r="E97" s="229"/>
    </row>
    <row r="98" spans="1:6">
      <c r="A98" s="193"/>
      <c r="B98" s="193"/>
      <c r="C98" s="230"/>
      <c r="D98" s="213"/>
      <c r="E98" s="214"/>
    </row>
    <row r="99" spans="1:6">
      <c r="A99" s="211"/>
      <c r="B99" s="231"/>
      <c r="C99" s="193"/>
      <c r="D99" s="193"/>
      <c r="E99" s="193"/>
    </row>
    <row r="100" spans="1:6">
      <c r="A100" s="211"/>
      <c r="B100" s="232"/>
      <c r="C100" s="230"/>
      <c r="D100" s="230"/>
      <c r="E100" s="214"/>
    </row>
    <row r="101" spans="1:6">
      <c r="A101" s="193"/>
      <c r="B101" s="193"/>
      <c r="C101" s="230"/>
      <c r="D101" s="230"/>
      <c r="E101" s="214"/>
    </row>
    <row r="102" spans="1:6">
      <c r="A102" s="211"/>
      <c r="B102" s="231"/>
      <c r="C102" s="233"/>
      <c r="D102" s="191"/>
      <c r="E102" s="191"/>
    </row>
    <row r="103" spans="1:6">
      <c r="A103" s="219"/>
      <c r="B103" s="219"/>
      <c r="C103" s="220"/>
      <c r="D103" s="221"/>
      <c r="E103" s="229"/>
    </row>
    <row r="104" spans="1:6">
      <c r="A104" s="211"/>
      <c r="B104" s="193"/>
      <c r="C104" s="191"/>
      <c r="D104" s="191"/>
      <c r="E104" s="214"/>
    </row>
    <row r="105" spans="1:6">
      <c r="A105" s="211"/>
      <c r="B105" s="231"/>
      <c r="C105" s="191"/>
      <c r="D105" s="191"/>
      <c r="E105" s="214"/>
    </row>
    <row r="106" spans="1:6">
      <c r="A106" s="234"/>
      <c r="B106" s="219"/>
      <c r="C106" s="220"/>
      <c r="D106" s="221"/>
      <c r="E106" s="221"/>
    </row>
    <row r="107" spans="1:6">
      <c r="A107" s="193"/>
      <c r="B107" s="193"/>
      <c r="C107" s="230"/>
      <c r="D107" s="230"/>
      <c r="E107" s="214"/>
    </row>
    <row r="108" spans="1:6">
      <c r="A108" s="211"/>
      <c r="B108" s="231"/>
      <c r="C108" s="233"/>
      <c r="D108" s="191"/>
      <c r="E108" s="191"/>
      <c r="F108" s="192"/>
    </row>
    <row r="109" spans="1:6">
      <c r="A109" s="219"/>
      <c r="B109" s="219"/>
      <c r="C109" s="220"/>
      <c r="D109" s="221"/>
      <c r="E109" s="229"/>
    </row>
    <row r="110" spans="1:6">
      <c r="A110" s="211"/>
      <c r="B110" s="193"/>
      <c r="C110" s="191"/>
      <c r="D110" s="191"/>
      <c r="E110" s="214"/>
    </row>
    <row r="111" spans="1:6">
      <c r="A111" s="211"/>
      <c r="B111" s="231"/>
      <c r="C111" s="191"/>
      <c r="D111" s="191"/>
      <c r="E111" s="214"/>
    </row>
    <row r="112" spans="1:6">
      <c r="A112" s="234"/>
      <c r="B112" s="219"/>
      <c r="C112" s="220"/>
      <c r="D112" s="221"/>
      <c r="E112" s="221"/>
    </row>
    <row r="113" spans="1:7">
      <c r="A113" s="211"/>
      <c r="B113" s="193"/>
      <c r="C113" s="230"/>
      <c r="D113" s="213"/>
      <c r="E113" s="214"/>
    </row>
    <row r="114" spans="1:7">
      <c r="A114" s="206"/>
      <c r="B114" s="215"/>
      <c r="C114" s="207"/>
      <c r="D114" s="208"/>
      <c r="E114" s="209"/>
    </row>
    <row r="115" spans="1:7">
      <c r="A115" s="193"/>
      <c r="B115" s="193"/>
      <c r="C115" s="223"/>
      <c r="D115" s="191"/>
      <c r="E115" s="214"/>
    </row>
    <row r="116" spans="1:7">
      <c r="A116" s="211"/>
      <c r="B116" s="231"/>
      <c r="C116" s="193"/>
      <c r="D116" s="193"/>
      <c r="E116" s="193"/>
    </row>
    <row r="117" spans="1:7">
      <c r="A117" s="219"/>
      <c r="B117" s="219"/>
      <c r="C117" s="227"/>
      <c r="D117" s="221"/>
      <c r="E117" s="229"/>
    </row>
    <row r="118" spans="1:7">
      <c r="A118" s="211"/>
      <c r="B118" s="231"/>
      <c r="C118" s="193"/>
      <c r="D118" s="193"/>
      <c r="E118" s="193"/>
    </row>
    <row r="119" spans="1:7">
      <c r="A119" s="219"/>
      <c r="B119" s="219"/>
      <c r="C119" s="227"/>
      <c r="D119" s="221"/>
      <c r="E119" s="229"/>
    </row>
    <row r="120" spans="1:7">
      <c r="A120" s="193"/>
      <c r="B120" s="193"/>
      <c r="C120" s="230"/>
      <c r="D120" s="191"/>
      <c r="E120" s="214"/>
    </row>
    <row r="121" spans="1:7">
      <c r="A121" s="211"/>
      <c r="B121" s="231"/>
      <c r="C121" s="193"/>
      <c r="D121" s="193"/>
      <c r="E121" s="193"/>
    </row>
    <row r="122" spans="1:7">
      <c r="A122" s="219"/>
      <c r="B122" s="219"/>
      <c r="C122" s="227"/>
      <c r="D122" s="221"/>
      <c r="E122" s="229"/>
      <c r="F122" s="193"/>
      <c r="G122" s="193"/>
    </row>
    <row r="123" spans="1:7">
      <c r="A123" s="211"/>
      <c r="B123" s="193"/>
      <c r="C123" s="223"/>
      <c r="D123" s="191"/>
      <c r="E123" s="191"/>
    </row>
    <row r="124" spans="1:7">
      <c r="A124" s="211"/>
      <c r="B124" s="231"/>
      <c r="C124" s="193"/>
      <c r="D124" s="193"/>
      <c r="E124" s="193"/>
    </row>
    <row r="125" spans="1:7">
      <c r="A125" s="211"/>
      <c r="B125" s="193"/>
      <c r="C125" s="223"/>
      <c r="D125" s="191"/>
      <c r="E125" s="191"/>
    </row>
    <row r="126" spans="1:7">
      <c r="A126" s="211"/>
      <c r="B126" s="212"/>
      <c r="C126" s="191"/>
      <c r="D126" s="191"/>
      <c r="E126" s="235"/>
    </row>
    <row r="127" spans="1:7">
      <c r="A127" s="234"/>
      <c r="B127" s="219"/>
      <c r="C127" s="220"/>
      <c r="D127" s="221"/>
      <c r="E127" s="229"/>
    </row>
    <row r="128" spans="1:7">
      <c r="B128" s="236"/>
      <c r="C128" s="191"/>
      <c r="D128" s="191"/>
      <c r="E128" s="214"/>
    </row>
    <row r="129" spans="1:13">
      <c r="A129" s="237"/>
      <c r="B129" s="193"/>
      <c r="C129" s="191"/>
      <c r="D129" s="191"/>
      <c r="E129" s="214"/>
    </row>
    <row r="130" spans="1:13">
      <c r="A130" s="237"/>
      <c r="B130" s="213"/>
      <c r="C130" s="191"/>
      <c r="D130" s="191"/>
      <c r="E130" s="214"/>
    </row>
    <row r="131" spans="1:13">
      <c r="A131" s="237"/>
      <c r="B131" s="238"/>
      <c r="C131" s="191"/>
      <c r="D131" s="191"/>
      <c r="E131" s="214"/>
    </row>
    <row r="132" spans="1:13" ht="54" customHeight="1">
      <c r="A132" s="237"/>
      <c r="B132" s="239"/>
      <c r="C132" s="191"/>
      <c r="D132" s="191"/>
      <c r="E132" s="240"/>
      <c r="F132" s="205"/>
      <c r="G132" s="205"/>
      <c r="H132" s="241"/>
      <c r="I132" s="242"/>
      <c r="J132" s="205"/>
      <c r="K132" s="205"/>
      <c r="L132" s="205"/>
      <c r="M132" s="205"/>
    </row>
    <row r="133" spans="1:13">
      <c r="A133" s="237"/>
      <c r="B133" s="239"/>
      <c r="C133" s="191"/>
      <c r="D133" s="191"/>
      <c r="E133" s="240"/>
      <c r="F133" s="221"/>
      <c r="G133" s="221"/>
      <c r="H133" s="221"/>
      <c r="I133" s="221"/>
      <c r="J133" s="205"/>
      <c r="K133" s="205"/>
      <c r="L133" s="205"/>
      <c r="M133" s="243"/>
    </row>
    <row r="134" spans="1:13">
      <c r="A134" s="237"/>
      <c r="B134" s="239"/>
      <c r="C134" s="191"/>
      <c r="D134" s="191"/>
      <c r="E134" s="240"/>
      <c r="F134" s="205"/>
      <c r="G134" s="205"/>
      <c r="H134" s="205"/>
      <c r="I134" s="205"/>
      <c r="J134" s="205"/>
      <c r="K134" s="205"/>
      <c r="L134" s="205"/>
      <c r="M134" s="205"/>
    </row>
    <row r="135" spans="1:13">
      <c r="A135" s="237"/>
      <c r="B135" s="239"/>
      <c r="C135" s="191"/>
      <c r="D135" s="191"/>
      <c r="E135" s="240"/>
      <c r="F135" s="221"/>
      <c r="G135" s="221"/>
      <c r="H135" s="221"/>
      <c r="I135" s="205"/>
      <c r="J135" s="205"/>
      <c r="K135" s="205"/>
      <c r="L135" s="205"/>
      <c r="M135" s="243"/>
    </row>
    <row r="136" spans="1:13">
      <c r="A136" s="237"/>
      <c r="B136" s="239"/>
      <c r="C136" s="191"/>
      <c r="D136" s="191"/>
      <c r="E136" s="240"/>
      <c r="F136" s="205"/>
      <c r="G136" s="205"/>
      <c r="H136" s="205"/>
      <c r="I136" s="205"/>
      <c r="J136" s="205"/>
      <c r="K136" s="205"/>
      <c r="L136" s="205"/>
      <c r="M136" s="205"/>
    </row>
    <row r="137" spans="1:13">
      <c r="A137" s="237"/>
      <c r="B137" s="239"/>
      <c r="C137" s="191"/>
      <c r="D137" s="191"/>
      <c r="E137" s="240"/>
      <c r="F137" s="205"/>
      <c r="G137" s="205"/>
      <c r="H137" s="205"/>
      <c r="I137" s="205"/>
      <c r="J137" s="205"/>
      <c r="K137" s="205"/>
      <c r="L137" s="205"/>
      <c r="M137" s="244"/>
    </row>
    <row r="138" spans="1:13">
      <c r="A138" s="245"/>
      <c r="B138" s="238"/>
      <c r="C138" s="191"/>
      <c r="D138" s="246"/>
      <c r="E138" s="214"/>
      <c r="F138" s="247"/>
      <c r="G138" s="205"/>
      <c r="H138" s="248"/>
      <c r="I138" s="248"/>
      <c r="J138" s="249"/>
      <c r="K138" s="205"/>
      <c r="L138" s="205"/>
      <c r="M138" s="247"/>
    </row>
    <row r="139" spans="1:13">
      <c r="A139" s="211"/>
      <c r="B139" s="213"/>
      <c r="C139" s="223"/>
      <c r="D139" s="191"/>
      <c r="E139" s="191"/>
      <c r="F139" s="247"/>
      <c r="G139" s="205"/>
      <c r="H139" s="248"/>
      <c r="I139" s="248"/>
      <c r="J139" s="249"/>
      <c r="K139" s="205"/>
      <c r="L139" s="205"/>
      <c r="M139" s="247"/>
    </row>
    <row r="140" spans="1:13">
      <c r="A140" s="211"/>
      <c r="B140" s="213"/>
      <c r="C140" s="223"/>
      <c r="D140" s="191"/>
      <c r="E140" s="191"/>
      <c r="F140" s="247"/>
      <c r="G140" s="205"/>
      <c r="H140" s="205"/>
      <c r="I140" s="205"/>
      <c r="J140" s="205"/>
      <c r="K140" s="205"/>
      <c r="L140" s="205"/>
      <c r="M140" s="205"/>
    </row>
    <row r="141" spans="1:13">
      <c r="A141" s="245"/>
      <c r="B141" s="238"/>
      <c r="C141" s="191"/>
      <c r="D141" s="250"/>
      <c r="E141" s="214"/>
      <c r="F141" s="205"/>
      <c r="G141" s="205"/>
      <c r="H141" s="248"/>
      <c r="I141" s="248"/>
      <c r="J141" s="249"/>
      <c r="K141" s="205"/>
      <c r="L141" s="205"/>
      <c r="M141" s="247"/>
    </row>
    <row r="142" spans="1:13">
      <c r="A142" s="211"/>
      <c r="B142" s="213"/>
      <c r="C142" s="223"/>
      <c r="D142" s="191"/>
      <c r="E142" s="191"/>
      <c r="F142" s="205"/>
      <c r="G142" s="205"/>
      <c r="H142" s="205"/>
      <c r="I142" s="205"/>
      <c r="J142" s="205"/>
      <c r="K142" s="205"/>
      <c r="L142" s="205"/>
      <c r="M142" s="205"/>
    </row>
    <row r="143" spans="1:13">
      <c r="A143" s="211"/>
      <c r="B143" s="213"/>
      <c r="C143" s="223"/>
      <c r="D143" s="191"/>
      <c r="E143" s="191"/>
      <c r="F143" s="244"/>
      <c r="G143" s="205"/>
      <c r="H143" s="205"/>
      <c r="I143" s="205"/>
      <c r="J143" s="205"/>
      <c r="K143" s="205"/>
      <c r="L143" s="205"/>
      <c r="M143" s="205"/>
    </row>
    <row r="144" spans="1:13">
      <c r="A144" s="245"/>
      <c r="B144" s="238"/>
      <c r="C144" s="251"/>
      <c r="D144" s="250"/>
      <c r="E144" s="191"/>
      <c r="F144" s="252"/>
      <c r="G144" s="213"/>
      <c r="H144" s="213"/>
      <c r="I144" s="205"/>
      <c r="J144" s="205"/>
      <c r="K144" s="205"/>
      <c r="L144" s="205"/>
      <c r="M144" s="205"/>
    </row>
    <row r="145" spans="1:13">
      <c r="A145" s="213"/>
      <c r="B145" s="213"/>
      <c r="C145" s="223"/>
      <c r="D145" s="191"/>
      <c r="E145" s="191"/>
      <c r="F145" s="213"/>
      <c r="G145" s="205"/>
      <c r="H145" s="205"/>
      <c r="I145" s="205"/>
      <c r="J145" s="205"/>
      <c r="K145" s="205"/>
      <c r="L145" s="205"/>
      <c r="M145" s="205"/>
    </row>
    <row r="146" spans="1:13">
      <c r="A146" s="211"/>
      <c r="B146" s="253"/>
      <c r="C146" s="251"/>
      <c r="D146" s="192"/>
      <c r="E146" s="254"/>
      <c r="F146" s="205"/>
      <c r="G146" s="205"/>
      <c r="I146" s="205"/>
      <c r="J146" s="205"/>
      <c r="K146" s="205"/>
      <c r="L146" s="205"/>
      <c r="M146" s="205"/>
    </row>
    <row r="147" spans="1:13">
      <c r="A147" s="245"/>
      <c r="B147" s="238"/>
      <c r="C147" s="251"/>
      <c r="D147" s="250"/>
      <c r="E147" s="254"/>
      <c r="F147" s="221"/>
      <c r="G147" s="221"/>
      <c r="H147" s="221"/>
      <c r="I147" s="205"/>
      <c r="J147" s="205"/>
      <c r="K147" s="205"/>
      <c r="L147" s="205"/>
      <c r="M147" s="205"/>
    </row>
    <row r="148" spans="1:13">
      <c r="A148" s="211"/>
      <c r="B148" s="213"/>
      <c r="C148" s="223"/>
      <c r="D148" s="196"/>
      <c r="E148" s="191"/>
      <c r="F148" s="205"/>
      <c r="G148" s="205"/>
      <c r="I148" s="205"/>
      <c r="J148" s="205"/>
      <c r="K148" s="205"/>
      <c r="L148" s="205"/>
      <c r="M148" s="205"/>
    </row>
    <row r="149" spans="1:13">
      <c r="A149" s="211"/>
      <c r="C149" s="251"/>
      <c r="D149" s="192"/>
      <c r="E149" s="254"/>
      <c r="F149" s="221"/>
      <c r="G149" s="221"/>
      <c r="H149" s="221"/>
      <c r="I149" s="205"/>
      <c r="J149" s="205"/>
      <c r="K149" s="205"/>
      <c r="L149" s="205"/>
      <c r="M149" s="205"/>
    </row>
    <row r="150" spans="1:13">
      <c r="A150" s="211"/>
      <c r="B150" s="213"/>
      <c r="C150" s="223"/>
      <c r="D150" s="243"/>
      <c r="E150" s="243"/>
      <c r="F150" s="191"/>
      <c r="G150" s="191"/>
      <c r="H150" s="191"/>
      <c r="I150" s="205"/>
      <c r="J150" s="205"/>
      <c r="K150" s="205"/>
      <c r="L150" s="205"/>
      <c r="M150" s="205"/>
    </row>
    <row r="151" spans="1:13">
      <c r="A151" s="205"/>
      <c r="C151" s="255"/>
      <c r="D151" s="246"/>
      <c r="E151" s="235"/>
      <c r="F151" s="205"/>
      <c r="G151" s="205"/>
      <c r="H151" s="205"/>
      <c r="I151" s="205"/>
      <c r="J151" s="205"/>
      <c r="K151" s="205"/>
      <c r="L151" s="205"/>
      <c r="M151" s="205"/>
    </row>
    <row r="152" spans="1:13">
      <c r="A152" s="211"/>
      <c r="B152" s="213"/>
      <c r="C152" s="223"/>
      <c r="D152" s="191"/>
      <c r="E152" s="191"/>
      <c r="F152" s="205"/>
      <c r="G152" s="205"/>
      <c r="H152" s="205"/>
      <c r="I152" s="205"/>
      <c r="J152" s="205"/>
      <c r="K152" s="205"/>
      <c r="L152" s="205"/>
      <c r="M152" s="205"/>
    </row>
    <row r="153" spans="1:13">
      <c r="A153" s="211"/>
      <c r="B153" s="253"/>
      <c r="C153" s="251"/>
      <c r="D153" s="251"/>
      <c r="E153" s="254"/>
      <c r="F153" s="205"/>
      <c r="G153" s="205"/>
      <c r="H153" s="205"/>
      <c r="I153" s="205"/>
      <c r="J153" s="205"/>
      <c r="K153" s="205"/>
      <c r="L153" s="205"/>
      <c r="M153" s="205"/>
    </row>
    <row r="154" spans="1:13" ht="13.5" customHeight="1">
      <c r="A154" s="245"/>
      <c r="B154" s="238"/>
      <c r="C154" s="191"/>
      <c r="D154" s="191"/>
      <c r="E154" s="214"/>
      <c r="F154" s="205"/>
      <c r="G154" s="205"/>
      <c r="H154" s="205"/>
      <c r="I154" s="205"/>
      <c r="J154" s="205"/>
      <c r="K154" s="205"/>
      <c r="L154" s="205"/>
      <c r="M154" s="205"/>
    </row>
    <row r="155" spans="1:13">
      <c r="A155" s="211"/>
      <c r="B155" s="213"/>
      <c r="C155" s="223"/>
      <c r="D155" s="191"/>
      <c r="E155" s="191"/>
      <c r="F155" s="205"/>
      <c r="G155" s="205"/>
      <c r="H155" s="205"/>
      <c r="I155" s="205"/>
      <c r="J155" s="205"/>
      <c r="K155" s="205"/>
      <c r="L155" s="205"/>
      <c r="M155" s="205"/>
    </row>
    <row r="156" spans="1:13">
      <c r="A156" s="211"/>
      <c r="B156" s="213"/>
      <c r="C156" s="223"/>
      <c r="D156" s="191"/>
      <c r="E156" s="214"/>
      <c r="F156" s="205"/>
      <c r="G156" s="205"/>
      <c r="H156" s="205"/>
      <c r="I156" s="205"/>
      <c r="J156" s="205"/>
      <c r="K156" s="205"/>
      <c r="L156" s="205"/>
      <c r="M156" s="205"/>
    </row>
    <row r="157" spans="1:13">
      <c r="A157" s="211"/>
      <c r="B157" s="238"/>
      <c r="C157" s="256"/>
      <c r="D157" s="250"/>
      <c r="E157" s="257"/>
      <c r="F157" s="205"/>
      <c r="G157" s="205"/>
      <c r="H157" s="205"/>
      <c r="I157" s="205"/>
      <c r="J157" s="205"/>
      <c r="K157" s="205"/>
      <c r="L157" s="205"/>
      <c r="M157" s="205"/>
    </row>
    <row r="158" spans="1:13">
      <c r="A158" s="211"/>
      <c r="B158" s="213"/>
      <c r="C158" s="223"/>
      <c r="D158" s="191"/>
      <c r="E158" s="191"/>
      <c r="F158" s="205"/>
      <c r="G158" s="205"/>
      <c r="H158" s="205"/>
      <c r="I158" s="205"/>
      <c r="J158" s="205"/>
      <c r="K158" s="205"/>
      <c r="L158" s="205"/>
      <c r="M158" s="205"/>
    </row>
    <row r="159" spans="1:13">
      <c r="A159" s="211"/>
      <c r="B159" s="213"/>
      <c r="C159" s="223"/>
      <c r="D159" s="191"/>
      <c r="E159" s="258"/>
      <c r="G159" s="194"/>
    </row>
    <row r="160" spans="1:13">
      <c r="A160" s="211"/>
      <c r="B160" s="238"/>
      <c r="C160" s="223"/>
      <c r="D160" s="250"/>
      <c r="E160" s="258"/>
      <c r="F160" s="191"/>
      <c r="G160" s="191"/>
      <c r="H160" s="191"/>
    </row>
    <row r="161" spans="1:13">
      <c r="A161" s="216"/>
      <c r="B161" s="213"/>
      <c r="C161" s="223"/>
      <c r="D161" s="191"/>
      <c r="E161" s="191"/>
      <c r="F161" s="191"/>
      <c r="G161" s="191"/>
    </row>
    <row r="162" spans="1:13">
      <c r="A162" s="216"/>
      <c r="B162" s="213"/>
      <c r="C162" s="223"/>
      <c r="D162" s="191"/>
      <c r="E162" s="258"/>
    </row>
    <row r="163" spans="1:13">
      <c r="A163" s="211"/>
      <c r="B163" s="238"/>
      <c r="C163" s="223"/>
      <c r="D163" s="250"/>
      <c r="E163" s="258"/>
      <c r="F163" s="191"/>
      <c r="G163" s="191"/>
      <c r="H163" s="191"/>
      <c r="M163" s="191"/>
    </row>
    <row r="164" spans="1:13">
      <c r="A164" s="216"/>
      <c r="B164" s="213"/>
      <c r="C164" s="223"/>
      <c r="D164" s="191"/>
      <c r="E164" s="191"/>
      <c r="G164" s="191"/>
      <c r="H164" s="191"/>
    </row>
    <row r="165" spans="1:13">
      <c r="A165" s="211"/>
      <c r="B165" s="238"/>
      <c r="C165" s="259"/>
      <c r="D165" s="250"/>
      <c r="E165" s="260"/>
    </row>
    <row r="166" spans="1:13" ht="16.5" customHeight="1">
      <c r="A166" s="211"/>
      <c r="B166" s="213"/>
      <c r="C166" s="261"/>
      <c r="D166" s="191"/>
      <c r="E166" s="191"/>
      <c r="F166" s="191"/>
      <c r="G166" s="191"/>
      <c r="H166" s="191"/>
      <c r="M166" s="191"/>
    </row>
    <row r="167" spans="1:13">
      <c r="A167" s="211"/>
      <c r="B167" s="213"/>
      <c r="C167" s="261"/>
      <c r="D167" s="191"/>
      <c r="E167" s="262"/>
    </row>
    <row r="168" spans="1:13">
      <c r="A168" s="211"/>
      <c r="B168" s="238"/>
      <c r="C168" s="202"/>
      <c r="D168" s="250"/>
      <c r="E168" s="263"/>
      <c r="I168" s="195"/>
    </row>
    <row r="169" spans="1:13">
      <c r="A169" s="211"/>
      <c r="B169" s="213"/>
      <c r="C169" s="201"/>
      <c r="D169" s="191"/>
      <c r="E169" s="191"/>
      <c r="F169" s="191"/>
      <c r="G169" s="191"/>
      <c r="H169" s="191"/>
      <c r="I169" s="191"/>
      <c r="M169" s="191"/>
    </row>
    <row r="170" spans="1:13" ht="15.75" customHeight="1">
      <c r="A170" s="211"/>
      <c r="B170" s="213"/>
      <c r="C170" s="201"/>
      <c r="D170" s="191"/>
      <c r="E170" s="191"/>
      <c r="G170" s="191"/>
    </row>
    <row r="171" spans="1:13" ht="15.75" customHeight="1">
      <c r="A171" s="211"/>
      <c r="B171" s="238"/>
      <c r="C171" s="202"/>
      <c r="D171" s="256"/>
      <c r="E171" s="263"/>
      <c r="F171" s="191"/>
      <c r="G171" s="191"/>
      <c r="H171" s="191"/>
      <c r="I171" s="264"/>
      <c r="M171" s="191"/>
    </row>
    <row r="172" spans="1:13">
      <c r="A172" s="211"/>
      <c r="B172" s="213"/>
      <c r="C172" s="201"/>
      <c r="D172" s="191"/>
      <c r="E172" s="191"/>
    </row>
    <row r="173" spans="1:13">
      <c r="A173" s="211"/>
      <c r="C173" s="265"/>
      <c r="D173" s="265"/>
      <c r="E173" s="266"/>
      <c r="F173" s="191"/>
      <c r="G173" s="191"/>
      <c r="H173" s="191"/>
      <c r="I173" s="264"/>
      <c r="M173" s="191"/>
    </row>
    <row r="174" spans="1:13">
      <c r="A174" s="211"/>
      <c r="B174" s="238"/>
      <c r="C174" s="267"/>
      <c r="D174" s="267"/>
      <c r="E174" s="214"/>
    </row>
    <row r="175" spans="1:13">
      <c r="A175" s="211"/>
      <c r="B175" s="213"/>
      <c r="C175" s="261"/>
      <c r="D175" s="191"/>
      <c r="E175" s="191"/>
      <c r="F175" s="191"/>
    </row>
    <row r="176" spans="1:13" ht="14.25" customHeight="1">
      <c r="A176" s="211"/>
      <c r="B176" s="213"/>
      <c r="C176" s="261"/>
      <c r="D176" s="191"/>
      <c r="E176" s="191"/>
      <c r="F176" s="191"/>
      <c r="G176" s="191"/>
      <c r="H176" s="191"/>
    </row>
    <row r="177" spans="1:13">
      <c r="A177" s="211"/>
      <c r="B177" s="238"/>
      <c r="C177" s="192"/>
      <c r="D177" s="191"/>
      <c r="E177" s="191"/>
    </row>
    <row r="178" spans="1:13">
      <c r="B178" s="213"/>
      <c r="C178" s="261"/>
      <c r="D178" s="191"/>
      <c r="E178" s="191"/>
      <c r="H178" s="194"/>
      <c r="I178" s="195"/>
    </row>
    <row r="179" spans="1:13">
      <c r="A179" s="211"/>
      <c r="B179" s="238"/>
      <c r="C179" s="261"/>
      <c r="D179" s="192"/>
      <c r="F179" s="191"/>
      <c r="G179" s="191"/>
      <c r="H179" s="191"/>
      <c r="I179" s="191"/>
      <c r="M179" s="196"/>
    </row>
    <row r="180" spans="1:13">
      <c r="A180" s="223"/>
      <c r="B180" s="223"/>
      <c r="C180" s="261"/>
      <c r="D180" s="191"/>
      <c r="E180" s="191"/>
    </row>
    <row r="181" spans="1:13">
      <c r="A181" s="223"/>
      <c r="B181" s="223"/>
      <c r="C181" s="261"/>
      <c r="D181" s="191"/>
      <c r="E181" s="191"/>
      <c r="H181" s="194"/>
      <c r="I181" s="195"/>
    </row>
    <row r="182" spans="1:13">
      <c r="A182" s="211"/>
      <c r="B182" s="268"/>
      <c r="C182" s="251"/>
      <c r="D182" s="192"/>
      <c r="E182" s="266"/>
      <c r="F182" s="191"/>
      <c r="G182" s="191"/>
      <c r="H182" s="191"/>
      <c r="I182" s="191"/>
      <c r="M182" s="196"/>
    </row>
    <row r="183" spans="1:13">
      <c r="A183" s="223"/>
      <c r="B183" s="223"/>
      <c r="C183" s="223"/>
      <c r="D183" s="191"/>
      <c r="E183" s="235"/>
    </row>
    <row r="184" spans="1:13">
      <c r="A184" s="211"/>
      <c r="B184" s="268"/>
      <c r="C184" s="251"/>
      <c r="D184" s="192"/>
      <c r="E184" s="266"/>
      <c r="H184" s="194"/>
      <c r="I184" s="195"/>
    </row>
    <row r="185" spans="1:13">
      <c r="A185" s="211"/>
      <c r="B185" s="213"/>
      <c r="C185" s="251"/>
      <c r="D185" s="192"/>
      <c r="E185" s="235"/>
      <c r="F185" s="191"/>
      <c r="G185" s="191"/>
      <c r="H185" s="191"/>
      <c r="I185" s="191"/>
      <c r="M185" s="196"/>
    </row>
    <row r="186" spans="1:13">
      <c r="A186" s="211"/>
      <c r="B186" s="213"/>
      <c r="C186" s="251"/>
      <c r="D186" s="192"/>
      <c r="E186" s="266"/>
    </row>
    <row r="187" spans="1:13">
      <c r="A187" s="211"/>
      <c r="B187" s="213"/>
      <c r="C187" s="251"/>
      <c r="D187" s="192"/>
      <c r="E187" s="235"/>
      <c r="F187" s="191"/>
      <c r="G187" s="191"/>
      <c r="H187" s="191"/>
      <c r="M187" s="196"/>
    </row>
    <row r="188" spans="1:13">
      <c r="A188" s="211"/>
      <c r="B188" s="213"/>
      <c r="C188" s="251"/>
      <c r="D188" s="192"/>
      <c r="E188" s="266"/>
    </row>
    <row r="189" spans="1:13">
      <c r="A189" s="211"/>
      <c r="B189" s="269"/>
      <c r="C189" s="211"/>
      <c r="D189" s="213"/>
      <c r="E189" s="270"/>
      <c r="M189" s="197"/>
    </row>
    <row r="190" spans="1:13">
      <c r="A190" s="211"/>
      <c r="B190" s="213"/>
      <c r="C190" s="211"/>
      <c r="D190" s="213"/>
      <c r="E190" s="211"/>
      <c r="F190" s="198"/>
      <c r="H190" s="199"/>
      <c r="I190" s="199"/>
      <c r="J190" s="200"/>
      <c r="M190" s="198"/>
    </row>
    <row r="191" spans="1:13">
      <c r="A191" s="211"/>
      <c r="B191" s="213"/>
      <c r="C191" s="211"/>
      <c r="D191" s="213"/>
      <c r="E191" s="211"/>
      <c r="F191" s="198"/>
      <c r="H191" s="199"/>
      <c r="I191" s="199"/>
      <c r="J191" s="200"/>
      <c r="M191" s="198"/>
    </row>
    <row r="192" spans="1:13">
      <c r="A192" s="205"/>
      <c r="D192" s="271"/>
      <c r="E192" s="272"/>
      <c r="F192" s="198"/>
    </row>
    <row r="193" spans="1:13">
      <c r="A193" s="205"/>
      <c r="E193" s="190"/>
      <c r="H193" s="199"/>
      <c r="I193" s="199"/>
      <c r="J193" s="200"/>
      <c r="M193" s="198"/>
    </row>
    <row r="194" spans="1:13">
      <c r="A194" s="211"/>
      <c r="B194" s="273"/>
      <c r="C194" s="225"/>
      <c r="D194" s="225"/>
      <c r="E194" s="274"/>
    </row>
    <row r="195" spans="1:13">
      <c r="A195" s="205"/>
      <c r="E195" s="190"/>
      <c r="F195" s="197"/>
    </row>
    <row r="196" spans="1:13">
      <c r="A196" s="205"/>
      <c r="E196" s="190"/>
      <c r="F196" s="201"/>
      <c r="G196" s="202"/>
      <c r="H196" s="202"/>
    </row>
    <row r="197" spans="1:13">
      <c r="A197" s="205"/>
      <c r="E197" s="190"/>
      <c r="F197" s="202"/>
    </row>
    <row r="198" spans="1:13">
      <c r="A198" s="211"/>
      <c r="B198" s="213"/>
      <c r="C198" s="195"/>
      <c r="D198" s="191"/>
      <c r="E198" s="235"/>
    </row>
    <row r="199" spans="1:13">
      <c r="A199" s="205"/>
      <c r="E199" s="190"/>
      <c r="F199" s="191"/>
      <c r="G199" s="191"/>
      <c r="H199" s="191"/>
    </row>
    <row r="200" spans="1:13">
      <c r="A200" s="205"/>
      <c r="E200" s="190"/>
    </row>
    <row r="201" spans="1:13">
      <c r="B201" s="269"/>
      <c r="E201" s="240"/>
      <c r="F201" s="191"/>
      <c r="G201" s="191"/>
      <c r="H201" s="191"/>
    </row>
    <row r="202" spans="1:13">
      <c r="B202" s="269"/>
      <c r="E202" s="240"/>
      <c r="F202" s="191"/>
      <c r="G202" s="191"/>
      <c r="H202" s="191"/>
    </row>
    <row r="203" spans="1:13">
      <c r="B203" s="213"/>
      <c r="C203" s="191"/>
      <c r="D203" s="191"/>
      <c r="E203" s="214"/>
    </row>
    <row r="204" spans="1:13">
      <c r="B204" s="275"/>
      <c r="C204" s="210"/>
      <c r="D204" s="210"/>
      <c r="E204" s="240"/>
    </row>
    <row r="205" spans="1:13">
      <c r="B205" s="269"/>
      <c r="C205" s="276"/>
      <c r="D205" s="276"/>
      <c r="E205" s="272"/>
    </row>
    <row r="206" spans="1:13">
      <c r="B206" s="275"/>
      <c r="C206" s="276"/>
      <c r="D206" s="276"/>
      <c r="E206" s="272"/>
    </row>
    <row r="207" spans="1:13">
      <c r="B207" s="216"/>
      <c r="C207" s="276"/>
      <c r="D207" s="276"/>
      <c r="E207" s="272"/>
    </row>
    <row r="208" spans="1:13">
      <c r="B208" s="216"/>
    </row>
    <row r="209" spans="2:5">
      <c r="E209" s="272"/>
    </row>
    <row r="210" spans="2:5">
      <c r="B210" s="275"/>
      <c r="E210" s="272"/>
    </row>
    <row r="211" spans="2:5">
      <c r="B211" s="275"/>
      <c r="E211" s="272"/>
    </row>
    <row r="212" spans="2:5">
      <c r="B212" s="275"/>
      <c r="E212" s="272"/>
    </row>
  </sheetData>
  <sheetProtection algorithmName="SHA-512" hashValue="IBGXhYM7sKkhHBzuM4nLaSpF6ZH8//RE4THb3pm2asfUhxisjPaTc8nSido/ZnCu1q88l+X2pXb3iFMcNWy2Zw==" saltValue="/j6Z4NCmw8Bw/pE70iIHng==" spinCount="100000" sheet="1" objects="1" scenarios="1"/>
  <mergeCells count="5">
    <mergeCell ref="B5:D5"/>
    <mergeCell ref="B7:D7"/>
    <mergeCell ref="B8:D8"/>
    <mergeCell ref="B13:C13"/>
    <mergeCell ref="B14:C14"/>
  </mergeCells>
  <conditionalFormatting sqref="F138:F139">
    <cfRule type="cellIs" dxfId="112" priority="2" stopIfTrue="1" operator="equal">
      <formula>M138</formula>
    </cfRule>
  </conditionalFormatting>
  <conditionalFormatting sqref="F140">
    <cfRule type="cellIs" dxfId="111" priority="1" stopIfTrue="1" operator="equal">
      <formula>M141</formula>
    </cfRule>
  </conditionalFormatting>
  <conditionalFormatting sqref="F190:F191">
    <cfRule type="cellIs" dxfId="110" priority="4" stopIfTrue="1" operator="equal">
      <formula>M190</formula>
    </cfRule>
  </conditionalFormatting>
  <conditionalFormatting sqref="F192">
    <cfRule type="cellIs" dxfId="109" priority="3" stopIfTrue="1" operator="equal">
      <formula>M193</formula>
    </cfRule>
  </conditionalFormatting>
  <pageMargins left="0.70866141732283472" right="0.39370078740157483" top="0.74803149606299213" bottom="0.74803149606299213" header="0.31496062992125984" footer="0.31496062992125984"/>
  <pageSetup paperSize="9" scale="95" orientation="portrait" r:id="rId1"/>
  <headerFooter>
    <oddHeader xml:space="preserve">&amp;C&amp;"Arial,Krepko"&amp;8&amp;K00-039popis del in ocena vrednosti materiala in storitev 
CARDO CELOTNIH ŽAL 
</oddHeader>
    <oddFooter>&amp;C&amp;"Arial,Navadno"&amp;8&amp;K00-044Osrednje pokopališče Žale
Stran &amp;P od &amp;N</oddFooter>
  </headerFooter>
  <colBreaks count="1" manualBreakCount="1">
    <brk id="5"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74"/>
  <sheetViews>
    <sheetView view="pageBreakPreview" topLeftCell="A67" zoomScaleNormal="100" zoomScaleSheetLayoutView="100" zoomScalePageLayoutView="10" workbookViewId="0">
      <selection activeCell="D69" sqref="D69"/>
    </sheetView>
  </sheetViews>
  <sheetFormatPr defaultRowHeight="13.5"/>
  <cols>
    <col min="1" max="1" width="12.5" style="934" customWidth="1"/>
    <col min="2" max="2" width="31.125" style="935" customWidth="1"/>
    <col min="3" max="3" width="10" style="936" customWidth="1"/>
    <col min="4" max="4" width="7.5" style="936" customWidth="1"/>
    <col min="5" max="5" width="14.25" style="937" customWidth="1"/>
    <col min="6" max="6" width="11.875" style="788" customWidth="1"/>
    <col min="7" max="7" width="11.875" style="788" bestFit="1" customWidth="1"/>
    <col min="8" max="12" width="9" style="788"/>
    <col min="13" max="13" width="10.625" style="788" customWidth="1"/>
    <col min="14" max="256" width="9" style="788"/>
    <col min="257" max="257" width="12.5" style="788" customWidth="1"/>
    <col min="258" max="258" width="31.125" style="788" customWidth="1"/>
    <col min="259" max="259" width="10" style="788" customWidth="1"/>
    <col min="260" max="260" width="8.5" style="788" customWidth="1"/>
    <col min="261" max="261" width="14.25" style="788" customWidth="1"/>
    <col min="262" max="262" width="11.875" style="788" customWidth="1"/>
    <col min="263" max="263" width="11.875" style="788" bestFit="1" customWidth="1"/>
    <col min="264" max="268" width="9" style="788"/>
    <col min="269" max="269" width="10.625" style="788" customWidth="1"/>
    <col min="270" max="512" width="9" style="788"/>
    <col min="513" max="513" width="12.5" style="788" customWidth="1"/>
    <col min="514" max="514" width="31.125" style="788" customWidth="1"/>
    <col min="515" max="515" width="10" style="788" customWidth="1"/>
    <col min="516" max="516" width="8.5" style="788" customWidth="1"/>
    <col min="517" max="517" width="14.25" style="788" customWidth="1"/>
    <col min="518" max="518" width="11.875" style="788" customWidth="1"/>
    <col min="519" max="519" width="11.875" style="788" bestFit="1" customWidth="1"/>
    <col min="520" max="524" width="9" style="788"/>
    <col min="525" max="525" width="10.625" style="788" customWidth="1"/>
    <col min="526" max="768" width="9" style="788"/>
    <col min="769" max="769" width="12.5" style="788" customWidth="1"/>
    <col min="770" max="770" width="31.125" style="788" customWidth="1"/>
    <col min="771" max="771" width="10" style="788" customWidth="1"/>
    <col min="772" max="772" width="8.5" style="788" customWidth="1"/>
    <col min="773" max="773" width="14.25" style="788" customWidth="1"/>
    <col min="774" max="774" width="11.875" style="788" customWidth="1"/>
    <col min="775" max="775" width="11.875" style="788" bestFit="1" customWidth="1"/>
    <col min="776" max="780" width="9" style="788"/>
    <col min="781" max="781" width="10.625" style="788" customWidth="1"/>
    <col min="782" max="1024" width="9" style="788"/>
    <col min="1025" max="1025" width="12.5" style="788" customWidth="1"/>
    <col min="1026" max="1026" width="31.125" style="788" customWidth="1"/>
    <col min="1027" max="1027" width="10" style="788" customWidth="1"/>
    <col min="1028" max="1028" width="8.5" style="788" customWidth="1"/>
    <col min="1029" max="1029" width="14.25" style="788" customWidth="1"/>
    <col min="1030" max="1030" width="11.875" style="788" customWidth="1"/>
    <col min="1031" max="1031" width="11.875" style="788" bestFit="1" customWidth="1"/>
    <col min="1032" max="1036" width="9" style="788"/>
    <col min="1037" max="1037" width="10.625" style="788" customWidth="1"/>
    <col min="1038" max="1280" width="9" style="788"/>
    <col min="1281" max="1281" width="12.5" style="788" customWidth="1"/>
    <col min="1282" max="1282" width="31.125" style="788" customWidth="1"/>
    <col min="1283" max="1283" width="10" style="788" customWidth="1"/>
    <col min="1284" max="1284" width="8.5" style="788" customWidth="1"/>
    <col min="1285" max="1285" width="14.25" style="788" customWidth="1"/>
    <col min="1286" max="1286" width="11.875" style="788" customWidth="1"/>
    <col min="1287" max="1287" width="11.875" style="788" bestFit="1" customWidth="1"/>
    <col min="1288" max="1292" width="9" style="788"/>
    <col min="1293" max="1293" width="10.625" style="788" customWidth="1"/>
    <col min="1294" max="1536" width="9" style="788"/>
    <col min="1537" max="1537" width="12.5" style="788" customWidth="1"/>
    <col min="1538" max="1538" width="31.125" style="788" customWidth="1"/>
    <col min="1539" max="1539" width="10" style="788" customWidth="1"/>
    <col min="1540" max="1540" width="8.5" style="788" customWidth="1"/>
    <col min="1541" max="1541" width="14.25" style="788" customWidth="1"/>
    <col min="1542" max="1542" width="11.875" style="788" customWidth="1"/>
    <col min="1543" max="1543" width="11.875" style="788" bestFit="1" customWidth="1"/>
    <col min="1544" max="1548" width="9" style="788"/>
    <col min="1549" max="1549" width="10.625" style="788" customWidth="1"/>
    <col min="1550" max="1792" width="9" style="788"/>
    <col min="1793" max="1793" width="12.5" style="788" customWidth="1"/>
    <col min="1794" max="1794" width="31.125" style="788" customWidth="1"/>
    <col min="1795" max="1795" width="10" style="788" customWidth="1"/>
    <col min="1796" max="1796" width="8.5" style="788" customWidth="1"/>
    <col min="1797" max="1797" width="14.25" style="788" customWidth="1"/>
    <col min="1798" max="1798" width="11.875" style="788" customWidth="1"/>
    <col min="1799" max="1799" width="11.875" style="788" bestFit="1" customWidth="1"/>
    <col min="1800" max="1804" width="9" style="788"/>
    <col min="1805" max="1805" width="10.625" style="788" customWidth="1"/>
    <col min="1806" max="2048" width="9" style="788"/>
    <col min="2049" max="2049" width="12.5" style="788" customWidth="1"/>
    <col min="2050" max="2050" width="31.125" style="788" customWidth="1"/>
    <col min="2051" max="2051" width="10" style="788" customWidth="1"/>
    <col min="2052" max="2052" width="8.5" style="788" customWidth="1"/>
    <col min="2053" max="2053" width="14.25" style="788" customWidth="1"/>
    <col min="2054" max="2054" width="11.875" style="788" customWidth="1"/>
    <col min="2055" max="2055" width="11.875" style="788" bestFit="1" customWidth="1"/>
    <col min="2056" max="2060" width="9" style="788"/>
    <col min="2061" max="2061" width="10.625" style="788" customWidth="1"/>
    <col min="2062" max="2304" width="9" style="788"/>
    <col min="2305" max="2305" width="12.5" style="788" customWidth="1"/>
    <col min="2306" max="2306" width="31.125" style="788" customWidth="1"/>
    <col min="2307" max="2307" width="10" style="788" customWidth="1"/>
    <col min="2308" max="2308" width="8.5" style="788" customWidth="1"/>
    <col min="2309" max="2309" width="14.25" style="788" customWidth="1"/>
    <col min="2310" max="2310" width="11.875" style="788" customWidth="1"/>
    <col min="2311" max="2311" width="11.875" style="788" bestFit="1" customWidth="1"/>
    <col min="2312" max="2316" width="9" style="788"/>
    <col min="2317" max="2317" width="10.625" style="788" customWidth="1"/>
    <col min="2318" max="2560" width="9" style="788"/>
    <col min="2561" max="2561" width="12.5" style="788" customWidth="1"/>
    <col min="2562" max="2562" width="31.125" style="788" customWidth="1"/>
    <col min="2563" max="2563" width="10" style="788" customWidth="1"/>
    <col min="2564" max="2564" width="8.5" style="788" customWidth="1"/>
    <col min="2565" max="2565" width="14.25" style="788" customWidth="1"/>
    <col min="2566" max="2566" width="11.875" style="788" customWidth="1"/>
    <col min="2567" max="2567" width="11.875" style="788" bestFit="1" customWidth="1"/>
    <col min="2568" max="2572" width="9" style="788"/>
    <col min="2573" max="2573" width="10.625" style="788" customWidth="1"/>
    <col min="2574" max="2816" width="9" style="788"/>
    <col min="2817" max="2817" width="12.5" style="788" customWidth="1"/>
    <col min="2818" max="2818" width="31.125" style="788" customWidth="1"/>
    <col min="2819" max="2819" width="10" style="788" customWidth="1"/>
    <col min="2820" max="2820" width="8.5" style="788" customWidth="1"/>
    <col min="2821" max="2821" width="14.25" style="788" customWidth="1"/>
    <col min="2822" max="2822" width="11.875" style="788" customWidth="1"/>
    <col min="2823" max="2823" width="11.875" style="788" bestFit="1" customWidth="1"/>
    <col min="2824" max="2828" width="9" style="788"/>
    <col min="2829" max="2829" width="10.625" style="788" customWidth="1"/>
    <col min="2830" max="3072" width="9" style="788"/>
    <col min="3073" max="3073" width="12.5" style="788" customWidth="1"/>
    <col min="3074" max="3074" width="31.125" style="788" customWidth="1"/>
    <col min="3075" max="3075" width="10" style="788" customWidth="1"/>
    <col min="3076" max="3076" width="8.5" style="788" customWidth="1"/>
    <col min="3077" max="3077" width="14.25" style="788" customWidth="1"/>
    <col min="3078" max="3078" width="11.875" style="788" customWidth="1"/>
    <col min="3079" max="3079" width="11.875" style="788" bestFit="1" customWidth="1"/>
    <col min="3080" max="3084" width="9" style="788"/>
    <col min="3085" max="3085" width="10.625" style="788" customWidth="1"/>
    <col min="3086" max="3328" width="9" style="788"/>
    <col min="3329" max="3329" width="12.5" style="788" customWidth="1"/>
    <col min="3330" max="3330" width="31.125" style="788" customWidth="1"/>
    <col min="3331" max="3331" width="10" style="788" customWidth="1"/>
    <col min="3332" max="3332" width="8.5" style="788" customWidth="1"/>
    <col min="3333" max="3333" width="14.25" style="788" customWidth="1"/>
    <col min="3334" max="3334" width="11.875" style="788" customWidth="1"/>
    <col min="3335" max="3335" width="11.875" style="788" bestFit="1" customWidth="1"/>
    <col min="3336" max="3340" width="9" style="788"/>
    <col min="3341" max="3341" width="10.625" style="788" customWidth="1"/>
    <col min="3342" max="3584" width="9" style="788"/>
    <col min="3585" max="3585" width="12.5" style="788" customWidth="1"/>
    <col min="3586" max="3586" width="31.125" style="788" customWidth="1"/>
    <col min="3587" max="3587" width="10" style="788" customWidth="1"/>
    <col min="3588" max="3588" width="8.5" style="788" customWidth="1"/>
    <col min="3589" max="3589" width="14.25" style="788" customWidth="1"/>
    <col min="3590" max="3590" width="11.875" style="788" customWidth="1"/>
    <col min="3591" max="3591" width="11.875" style="788" bestFit="1" customWidth="1"/>
    <col min="3592" max="3596" width="9" style="788"/>
    <col min="3597" max="3597" width="10.625" style="788" customWidth="1"/>
    <col min="3598" max="3840" width="9" style="788"/>
    <col min="3841" max="3841" width="12.5" style="788" customWidth="1"/>
    <col min="3842" max="3842" width="31.125" style="788" customWidth="1"/>
    <col min="3843" max="3843" width="10" style="788" customWidth="1"/>
    <col min="3844" max="3844" width="8.5" style="788" customWidth="1"/>
    <col min="3845" max="3845" width="14.25" style="788" customWidth="1"/>
    <col min="3846" max="3846" width="11.875" style="788" customWidth="1"/>
    <col min="3847" max="3847" width="11.875" style="788" bestFit="1" customWidth="1"/>
    <col min="3848" max="3852" width="9" style="788"/>
    <col min="3853" max="3853" width="10.625" style="788" customWidth="1"/>
    <col min="3854" max="4096" width="9" style="788"/>
    <col min="4097" max="4097" width="12.5" style="788" customWidth="1"/>
    <col min="4098" max="4098" width="31.125" style="788" customWidth="1"/>
    <col min="4099" max="4099" width="10" style="788" customWidth="1"/>
    <col min="4100" max="4100" width="8.5" style="788" customWidth="1"/>
    <col min="4101" max="4101" width="14.25" style="788" customWidth="1"/>
    <col min="4102" max="4102" width="11.875" style="788" customWidth="1"/>
    <col min="4103" max="4103" width="11.875" style="788" bestFit="1" customWidth="1"/>
    <col min="4104" max="4108" width="9" style="788"/>
    <col min="4109" max="4109" width="10.625" style="788" customWidth="1"/>
    <col min="4110" max="4352" width="9" style="788"/>
    <col min="4353" max="4353" width="12.5" style="788" customWidth="1"/>
    <col min="4354" max="4354" width="31.125" style="788" customWidth="1"/>
    <col min="4355" max="4355" width="10" style="788" customWidth="1"/>
    <col min="4356" max="4356" width="8.5" style="788" customWidth="1"/>
    <col min="4357" max="4357" width="14.25" style="788" customWidth="1"/>
    <col min="4358" max="4358" width="11.875" style="788" customWidth="1"/>
    <col min="4359" max="4359" width="11.875" style="788" bestFit="1" customWidth="1"/>
    <col min="4360" max="4364" width="9" style="788"/>
    <col min="4365" max="4365" width="10.625" style="788" customWidth="1"/>
    <col min="4366" max="4608" width="9" style="788"/>
    <col min="4609" max="4609" width="12.5" style="788" customWidth="1"/>
    <col min="4610" max="4610" width="31.125" style="788" customWidth="1"/>
    <col min="4611" max="4611" width="10" style="788" customWidth="1"/>
    <col min="4612" max="4612" width="8.5" style="788" customWidth="1"/>
    <col min="4613" max="4613" width="14.25" style="788" customWidth="1"/>
    <col min="4614" max="4614" width="11.875" style="788" customWidth="1"/>
    <col min="4615" max="4615" width="11.875" style="788" bestFit="1" customWidth="1"/>
    <col min="4616" max="4620" width="9" style="788"/>
    <col min="4621" max="4621" width="10.625" style="788" customWidth="1"/>
    <col min="4622" max="4864" width="9" style="788"/>
    <col min="4865" max="4865" width="12.5" style="788" customWidth="1"/>
    <col min="4866" max="4866" width="31.125" style="788" customWidth="1"/>
    <col min="4867" max="4867" width="10" style="788" customWidth="1"/>
    <col min="4868" max="4868" width="8.5" style="788" customWidth="1"/>
    <col min="4869" max="4869" width="14.25" style="788" customWidth="1"/>
    <col min="4870" max="4870" width="11.875" style="788" customWidth="1"/>
    <col min="4871" max="4871" width="11.875" style="788" bestFit="1" customWidth="1"/>
    <col min="4872" max="4876" width="9" style="788"/>
    <col min="4877" max="4877" width="10.625" style="788" customWidth="1"/>
    <col min="4878" max="5120" width="9" style="788"/>
    <col min="5121" max="5121" width="12.5" style="788" customWidth="1"/>
    <col min="5122" max="5122" width="31.125" style="788" customWidth="1"/>
    <col min="5123" max="5123" width="10" style="788" customWidth="1"/>
    <col min="5124" max="5124" width="8.5" style="788" customWidth="1"/>
    <col min="5125" max="5125" width="14.25" style="788" customWidth="1"/>
    <col min="5126" max="5126" width="11.875" style="788" customWidth="1"/>
    <col min="5127" max="5127" width="11.875" style="788" bestFit="1" customWidth="1"/>
    <col min="5128" max="5132" width="9" style="788"/>
    <col min="5133" max="5133" width="10.625" style="788" customWidth="1"/>
    <col min="5134" max="5376" width="9" style="788"/>
    <col min="5377" max="5377" width="12.5" style="788" customWidth="1"/>
    <col min="5378" max="5378" width="31.125" style="788" customWidth="1"/>
    <col min="5379" max="5379" width="10" style="788" customWidth="1"/>
    <col min="5380" max="5380" width="8.5" style="788" customWidth="1"/>
    <col min="5381" max="5381" width="14.25" style="788" customWidth="1"/>
    <col min="5382" max="5382" width="11.875" style="788" customWidth="1"/>
    <col min="5383" max="5383" width="11.875" style="788" bestFit="1" customWidth="1"/>
    <col min="5384" max="5388" width="9" style="788"/>
    <col min="5389" max="5389" width="10.625" style="788" customWidth="1"/>
    <col min="5390" max="5632" width="9" style="788"/>
    <col min="5633" max="5633" width="12.5" style="788" customWidth="1"/>
    <col min="5634" max="5634" width="31.125" style="788" customWidth="1"/>
    <col min="5635" max="5635" width="10" style="788" customWidth="1"/>
    <col min="5636" max="5636" width="8.5" style="788" customWidth="1"/>
    <col min="5637" max="5637" width="14.25" style="788" customWidth="1"/>
    <col min="5638" max="5638" width="11.875" style="788" customWidth="1"/>
    <col min="5639" max="5639" width="11.875" style="788" bestFit="1" customWidth="1"/>
    <col min="5640" max="5644" width="9" style="788"/>
    <col min="5645" max="5645" width="10.625" style="788" customWidth="1"/>
    <col min="5646" max="5888" width="9" style="788"/>
    <col min="5889" max="5889" width="12.5" style="788" customWidth="1"/>
    <col min="5890" max="5890" width="31.125" style="788" customWidth="1"/>
    <col min="5891" max="5891" width="10" style="788" customWidth="1"/>
    <col min="5892" max="5892" width="8.5" style="788" customWidth="1"/>
    <col min="5893" max="5893" width="14.25" style="788" customWidth="1"/>
    <col min="5894" max="5894" width="11.875" style="788" customWidth="1"/>
    <col min="5895" max="5895" width="11.875" style="788" bestFit="1" customWidth="1"/>
    <col min="5896" max="5900" width="9" style="788"/>
    <col min="5901" max="5901" width="10.625" style="788" customWidth="1"/>
    <col min="5902" max="6144" width="9" style="788"/>
    <col min="6145" max="6145" width="12.5" style="788" customWidth="1"/>
    <col min="6146" max="6146" width="31.125" style="788" customWidth="1"/>
    <col min="6147" max="6147" width="10" style="788" customWidth="1"/>
    <col min="6148" max="6148" width="8.5" style="788" customWidth="1"/>
    <col min="6149" max="6149" width="14.25" style="788" customWidth="1"/>
    <col min="6150" max="6150" width="11.875" style="788" customWidth="1"/>
    <col min="6151" max="6151" width="11.875" style="788" bestFit="1" customWidth="1"/>
    <col min="6152" max="6156" width="9" style="788"/>
    <col min="6157" max="6157" width="10.625" style="788" customWidth="1"/>
    <col min="6158" max="6400" width="9" style="788"/>
    <col min="6401" max="6401" width="12.5" style="788" customWidth="1"/>
    <col min="6402" max="6402" width="31.125" style="788" customWidth="1"/>
    <col min="6403" max="6403" width="10" style="788" customWidth="1"/>
    <col min="6404" max="6404" width="8.5" style="788" customWidth="1"/>
    <col min="6405" max="6405" width="14.25" style="788" customWidth="1"/>
    <col min="6406" max="6406" width="11.875" style="788" customWidth="1"/>
    <col min="6407" max="6407" width="11.875" style="788" bestFit="1" customWidth="1"/>
    <col min="6408" max="6412" width="9" style="788"/>
    <col min="6413" max="6413" width="10.625" style="788" customWidth="1"/>
    <col min="6414" max="6656" width="9" style="788"/>
    <col min="6657" max="6657" width="12.5" style="788" customWidth="1"/>
    <col min="6658" max="6658" width="31.125" style="788" customWidth="1"/>
    <col min="6659" max="6659" width="10" style="788" customWidth="1"/>
    <col min="6660" max="6660" width="8.5" style="788" customWidth="1"/>
    <col min="6661" max="6661" width="14.25" style="788" customWidth="1"/>
    <col min="6662" max="6662" width="11.875" style="788" customWidth="1"/>
    <col min="6663" max="6663" width="11.875" style="788" bestFit="1" customWidth="1"/>
    <col min="6664" max="6668" width="9" style="788"/>
    <col min="6669" max="6669" width="10.625" style="788" customWidth="1"/>
    <col min="6670" max="6912" width="9" style="788"/>
    <col min="6913" max="6913" width="12.5" style="788" customWidth="1"/>
    <col min="6914" max="6914" width="31.125" style="788" customWidth="1"/>
    <col min="6915" max="6915" width="10" style="788" customWidth="1"/>
    <col min="6916" max="6916" width="8.5" style="788" customWidth="1"/>
    <col min="6917" max="6917" width="14.25" style="788" customWidth="1"/>
    <col min="6918" max="6918" width="11.875" style="788" customWidth="1"/>
    <col min="6919" max="6919" width="11.875" style="788" bestFit="1" customWidth="1"/>
    <col min="6920" max="6924" width="9" style="788"/>
    <col min="6925" max="6925" width="10.625" style="788" customWidth="1"/>
    <col min="6926" max="7168" width="9" style="788"/>
    <col min="7169" max="7169" width="12.5" style="788" customWidth="1"/>
    <col min="7170" max="7170" width="31.125" style="788" customWidth="1"/>
    <col min="7171" max="7171" width="10" style="788" customWidth="1"/>
    <col min="7172" max="7172" width="8.5" style="788" customWidth="1"/>
    <col min="7173" max="7173" width="14.25" style="788" customWidth="1"/>
    <col min="7174" max="7174" width="11.875" style="788" customWidth="1"/>
    <col min="7175" max="7175" width="11.875" style="788" bestFit="1" customWidth="1"/>
    <col min="7176" max="7180" width="9" style="788"/>
    <col min="7181" max="7181" width="10.625" style="788" customWidth="1"/>
    <col min="7182" max="7424" width="9" style="788"/>
    <col min="7425" max="7425" width="12.5" style="788" customWidth="1"/>
    <col min="7426" max="7426" width="31.125" style="788" customWidth="1"/>
    <col min="7427" max="7427" width="10" style="788" customWidth="1"/>
    <col min="7428" max="7428" width="8.5" style="788" customWidth="1"/>
    <col min="7429" max="7429" width="14.25" style="788" customWidth="1"/>
    <col min="7430" max="7430" width="11.875" style="788" customWidth="1"/>
    <col min="7431" max="7431" width="11.875" style="788" bestFit="1" customWidth="1"/>
    <col min="7432" max="7436" width="9" style="788"/>
    <col min="7437" max="7437" width="10.625" style="788" customWidth="1"/>
    <col min="7438" max="7680" width="9" style="788"/>
    <col min="7681" max="7681" width="12.5" style="788" customWidth="1"/>
    <col min="7682" max="7682" width="31.125" style="788" customWidth="1"/>
    <col min="7683" max="7683" width="10" style="788" customWidth="1"/>
    <col min="7684" max="7684" width="8.5" style="788" customWidth="1"/>
    <col min="7685" max="7685" width="14.25" style="788" customWidth="1"/>
    <col min="7686" max="7686" width="11.875" style="788" customWidth="1"/>
    <col min="7687" max="7687" width="11.875" style="788" bestFit="1" customWidth="1"/>
    <col min="7688" max="7692" width="9" style="788"/>
    <col min="7693" max="7693" width="10.625" style="788" customWidth="1"/>
    <col min="7694" max="7936" width="9" style="788"/>
    <col min="7937" max="7937" width="12.5" style="788" customWidth="1"/>
    <col min="7938" max="7938" width="31.125" style="788" customWidth="1"/>
    <col min="7939" max="7939" width="10" style="788" customWidth="1"/>
    <col min="7940" max="7940" width="8.5" style="788" customWidth="1"/>
    <col min="7941" max="7941" width="14.25" style="788" customWidth="1"/>
    <col min="7942" max="7942" width="11.875" style="788" customWidth="1"/>
    <col min="7943" max="7943" width="11.875" style="788" bestFit="1" customWidth="1"/>
    <col min="7944" max="7948" width="9" style="788"/>
    <col min="7949" max="7949" width="10.625" style="788" customWidth="1"/>
    <col min="7950" max="8192" width="9" style="788"/>
    <col min="8193" max="8193" width="12.5" style="788" customWidth="1"/>
    <col min="8194" max="8194" width="31.125" style="788" customWidth="1"/>
    <col min="8195" max="8195" width="10" style="788" customWidth="1"/>
    <col min="8196" max="8196" width="8.5" style="788" customWidth="1"/>
    <col min="8197" max="8197" width="14.25" style="788" customWidth="1"/>
    <col min="8198" max="8198" width="11.875" style="788" customWidth="1"/>
    <col min="8199" max="8199" width="11.875" style="788" bestFit="1" customWidth="1"/>
    <col min="8200" max="8204" width="9" style="788"/>
    <col min="8205" max="8205" width="10.625" style="788" customWidth="1"/>
    <col min="8206" max="8448" width="9" style="788"/>
    <col min="8449" max="8449" width="12.5" style="788" customWidth="1"/>
    <col min="8450" max="8450" width="31.125" style="788" customWidth="1"/>
    <col min="8451" max="8451" width="10" style="788" customWidth="1"/>
    <col min="8452" max="8452" width="8.5" style="788" customWidth="1"/>
    <col min="8453" max="8453" width="14.25" style="788" customWidth="1"/>
    <col min="8454" max="8454" width="11.875" style="788" customWidth="1"/>
    <col min="8455" max="8455" width="11.875" style="788" bestFit="1" customWidth="1"/>
    <col min="8456" max="8460" width="9" style="788"/>
    <col min="8461" max="8461" width="10.625" style="788" customWidth="1"/>
    <col min="8462" max="8704" width="9" style="788"/>
    <col min="8705" max="8705" width="12.5" style="788" customWidth="1"/>
    <col min="8706" max="8706" width="31.125" style="788" customWidth="1"/>
    <col min="8707" max="8707" width="10" style="788" customWidth="1"/>
    <col min="8708" max="8708" width="8.5" style="788" customWidth="1"/>
    <col min="8709" max="8709" width="14.25" style="788" customWidth="1"/>
    <col min="8710" max="8710" width="11.875" style="788" customWidth="1"/>
    <col min="8711" max="8711" width="11.875" style="788" bestFit="1" customWidth="1"/>
    <col min="8712" max="8716" width="9" style="788"/>
    <col min="8717" max="8717" width="10.625" style="788" customWidth="1"/>
    <col min="8718" max="8960" width="9" style="788"/>
    <col min="8961" max="8961" width="12.5" style="788" customWidth="1"/>
    <col min="8962" max="8962" width="31.125" style="788" customWidth="1"/>
    <col min="8963" max="8963" width="10" style="788" customWidth="1"/>
    <col min="8964" max="8964" width="8.5" style="788" customWidth="1"/>
    <col min="8965" max="8965" width="14.25" style="788" customWidth="1"/>
    <col min="8966" max="8966" width="11.875" style="788" customWidth="1"/>
    <col min="8967" max="8967" width="11.875" style="788" bestFit="1" customWidth="1"/>
    <col min="8968" max="8972" width="9" style="788"/>
    <col min="8973" max="8973" width="10.625" style="788" customWidth="1"/>
    <col min="8974" max="9216" width="9" style="788"/>
    <col min="9217" max="9217" width="12.5" style="788" customWidth="1"/>
    <col min="9218" max="9218" width="31.125" style="788" customWidth="1"/>
    <col min="9219" max="9219" width="10" style="788" customWidth="1"/>
    <col min="9220" max="9220" width="8.5" style="788" customWidth="1"/>
    <col min="9221" max="9221" width="14.25" style="788" customWidth="1"/>
    <col min="9222" max="9222" width="11.875" style="788" customWidth="1"/>
    <col min="9223" max="9223" width="11.875" style="788" bestFit="1" customWidth="1"/>
    <col min="9224" max="9228" width="9" style="788"/>
    <col min="9229" max="9229" width="10.625" style="788" customWidth="1"/>
    <col min="9230" max="9472" width="9" style="788"/>
    <col min="9473" max="9473" width="12.5" style="788" customWidth="1"/>
    <col min="9474" max="9474" width="31.125" style="788" customWidth="1"/>
    <col min="9475" max="9475" width="10" style="788" customWidth="1"/>
    <col min="9476" max="9476" width="8.5" style="788" customWidth="1"/>
    <col min="9477" max="9477" width="14.25" style="788" customWidth="1"/>
    <col min="9478" max="9478" width="11.875" style="788" customWidth="1"/>
    <col min="9479" max="9479" width="11.875" style="788" bestFit="1" customWidth="1"/>
    <col min="9480" max="9484" width="9" style="788"/>
    <col min="9485" max="9485" width="10.625" style="788" customWidth="1"/>
    <col min="9486" max="9728" width="9" style="788"/>
    <col min="9729" max="9729" width="12.5" style="788" customWidth="1"/>
    <col min="9730" max="9730" width="31.125" style="788" customWidth="1"/>
    <col min="9731" max="9731" width="10" style="788" customWidth="1"/>
    <col min="9732" max="9732" width="8.5" style="788" customWidth="1"/>
    <col min="9733" max="9733" width="14.25" style="788" customWidth="1"/>
    <col min="9734" max="9734" width="11.875" style="788" customWidth="1"/>
    <col min="9735" max="9735" width="11.875" style="788" bestFit="1" customWidth="1"/>
    <col min="9736" max="9740" width="9" style="788"/>
    <col min="9741" max="9741" width="10.625" style="788" customWidth="1"/>
    <col min="9742" max="9984" width="9" style="788"/>
    <col min="9985" max="9985" width="12.5" style="788" customWidth="1"/>
    <col min="9986" max="9986" width="31.125" style="788" customWidth="1"/>
    <col min="9987" max="9987" width="10" style="788" customWidth="1"/>
    <col min="9988" max="9988" width="8.5" style="788" customWidth="1"/>
    <col min="9989" max="9989" width="14.25" style="788" customWidth="1"/>
    <col min="9990" max="9990" width="11.875" style="788" customWidth="1"/>
    <col min="9991" max="9991" width="11.875" style="788" bestFit="1" customWidth="1"/>
    <col min="9992" max="9996" width="9" style="788"/>
    <col min="9997" max="9997" width="10.625" style="788" customWidth="1"/>
    <col min="9998" max="10240" width="9" style="788"/>
    <col min="10241" max="10241" width="12.5" style="788" customWidth="1"/>
    <col min="10242" max="10242" width="31.125" style="788" customWidth="1"/>
    <col min="10243" max="10243" width="10" style="788" customWidth="1"/>
    <col min="10244" max="10244" width="8.5" style="788" customWidth="1"/>
    <col min="10245" max="10245" width="14.25" style="788" customWidth="1"/>
    <col min="10246" max="10246" width="11.875" style="788" customWidth="1"/>
    <col min="10247" max="10247" width="11.875" style="788" bestFit="1" customWidth="1"/>
    <col min="10248" max="10252" width="9" style="788"/>
    <col min="10253" max="10253" width="10.625" style="788" customWidth="1"/>
    <col min="10254" max="10496" width="9" style="788"/>
    <col min="10497" max="10497" width="12.5" style="788" customWidth="1"/>
    <col min="10498" max="10498" width="31.125" style="788" customWidth="1"/>
    <col min="10499" max="10499" width="10" style="788" customWidth="1"/>
    <col min="10500" max="10500" width="8.5" style="788" customWidth="1"/>
    <col min="10501" max="10501" width="14.25" style="788" customWidth="1"/>
    <col min="10502" max="10502" width="11.875" style="788" customWidth="1"/>
    <col min="10503" max="10503" width="11.875" style="788" bestFit="1" customWidth="1"/>
    <col min="10504" max="10508" width="9" style="788"/>
    <col min="10509" max="10509" width="10.625" style="788" customWidth="1"/>
    <col min="10510" max="10752" width="9" style="788"/>
    <col min="10753" max="10753" width="12.5" style="788" customWidth="1"/>
    <col min="10754" max="10754" width="31.125" style="788" customWidth="1"/>
    <col min="10755" max="10755" width="10" style="788" customWidth="1"/>
    <col min="10756" max="10756" width="8.5" style="788" customWidth="1"/>
    <col min="10757" max="10757" width="14.25" style="788" customWidth="1"/>
    <col min="10758" max="10758" width="11.875" style="788" customWidth="1"/>
    <col min="10759" max="10759" width="11.875" style="788" bestFit="1" customWidth="1"/>
    <col min="10760" max="10764" width="9" style="788"/>
    <col min="10765" max="10765" width="10.625" style="788" customWidth="1"/>
    <col min="10766" max="11008" width="9" style="788"/>
    <col min="11009" max="11009" width="12.5" style="788" customWidth="1"/>
    <col min="11010" max="11010" width="31.125" style="788" customWidth="1"/>
    <col min="11011" max="11011" width="10" style="788" customWidth="1"/>
    <col min="11012" max="11012" width="8.5" style="788" customWidth="1"/>
    <col min="11013" max="11013" width="14.25" style="788" customWidth="1"/>
    <col min="11014" max="11014" width="11.875" style="788" customWidth="1"/>
    <col min="11015" max="11015" width="11.875" style="788" bestFit="1" customWidth="1"/>
    <col min="11016" max="11020" width="9" style="788"/>
    <col min="11021" max="11021" width="10.625" style="788" customWidth="1"/>
    <col min="11022" max="11264" width="9" style="788"/>
    <col min="11265" max="11265" width="12.5" style="788" customWidth="1"/>
    <col min="11266" max="11266" width="31.125" style="788" customWidth="1"/>
    <col min="11267" max="11267" width="10" style="788" customWidth="1"/>
    <col min="11268" max="11268" width="8.5" style="788" customWidth="1"/>
    <col min="11269" max="11269" width="14.25" style="788" customWidth="1"/>
    <col min="11270" max="11270" width="11.875" style="788" customWidth="1"/>
    <col min="11271" max="11271" width="11.875" style="788" bestFit="1" customWidth="1"/>
    <col min="11272" max="11276" width="9" style="788"/>
    <col min="11277" max="11277" width="10.625" style="788" customWidth="1"/>
    <col min="11278" max="11520" width="9" style="788"/>
    <col min="11521" max="11521" width="12.5" style="788" customWidth="1"/>
    <col min="11522" max="11522" width="31.125" style="788" customWidth="1"/>
    <col min="11523" max="11523" width="10" style="788" customWidth="1"/>
    <col min="11524" max="11524" width="8.5" style="788" customWidth="1"/>
    <col min="11525" max="11525" width="14.25" style="788" customWidth="1"/>
    <col min="11526" max="11526" width="11.875" style="788" customWidth="1"/>
    <col min="11527" max="11527" width="11.875" style="788" bestFit="1" customWidth="1"/>
    <col min="11528" max="11532" width="9" style="788"/>
    <col min="11533" max="11533" width="10.625" style="788" customWidth="1"/>
    <col min="11534" max="11776" width="9" style="788"/>
    <col min="11777" max="11777" width="12.5" style="788" customWidth="1"/>
    <col min="11778" max="11778" width="31.125" style="788" customWidth="1"/>
    <col min="11779" max="11779" width="10" style="788" customWidth="1"/>
    <col min="11780" max="11780" width="8.5" style="788" customWidth="1"/>
    <col min="11781" max="11781" width="14.25" style="788" customWidth="1"/>
    <col min="11782" max="11782" width="11.875" style="788" customWidth="1"/>
    <col min="11783" max="11783" width="11.875" style="788" bestFit="1" customWidth="1"/>
    <col min="11784" max="11788" width="9" style="788"/>
    <col min="11789" max="11789" width="10.625" style="788" customWidth="1"/>
    <col min="11790" max="12032" width="9" style="788"/>
    <col min="12033" max="12033" width="12.5" style="788" customWidth="1"/>
    <col min="12034" max="12034" width="31.125" style="788" customWidth="1"/>
    <col min="12035" max="12035" width="10" style="788" customWidth="1"/>
    <col min="12036" max="12036" width="8.5" style="788" customWidth="1"/>
    <col min="12037" max="12037" width="14.25" style="788" customWidth="1"/>
    <col min="12038" max="12038" width="11.875" style="788" customWidth="1"/>
    <col min="12039" max="12039" width="11.875" style="788" bestFit="1" customWidth="1"/>
    <col min="12040" max="12044" width="9" style="788"/>
    <col min="12045" max="12045" width="10.625" style="788" customWidth="1"/>
    <col min="12046" max="12288" width="9" style="788"/>
    <col min="12289" max="12289" width="12.5" style="788" customWidth="1"/>
    <col min="12290" max="12290" width="31.125" style="788" customWidth="1"/>
    <col min="12291" max="12291" width="10" style="788" customWidth="1"/>
    <col min="12292" max="12292" width="8.5" style="788" customWidth="1"/>
    <col min="12293" max="12293" width="14.25" style="788" customWidth="1"/>
    <col min="12294" max="12294" width="11.875" style="788" customWidth="1"/>
    <col min="12295" max="12295" width="11.875" style="788" bestFit="1" customWidth="1"/>
    <col min="12296" max="12300" width="9" style="788"/>
    <col min="12301" max="12301" width="10.625" style="788" customWidth="1"/>
    <col min="12302" max="12544" width="9" style="788"/>
    <col min="12545" max="12545" width="12.5" style="788" customWidth="1"/>
    <col min="12546" max="12546" width="31.125" style="788" customWidth="1"/>
    <col min="12547" max="12547" width="10" style="788" customWidth="1"/>
    <col min="12548" max="12548" width="8.5" style="788" customWidth="1"/>
    <col min="12549" max="12549" width="14.25" style="788" customWidth="1"/>
    <col min="12550" max="12550" width="11.875" style="788" customWidth="1"/>
    <col min="12551" max="12551" width="11.875" style="788" bestFit="1" customWidth="1"/>
    <col min="12552" max="12556" width="9" style="788"/>
    <col min="12557" max="12557" width="10.625" style="788" customWidth="1"/>
    <col min="12558" max="12800" width="9" style="788"/>
    <col min="12801" max="12801" width="12.5" style="788" customWidth="1"/>
    <col min="12802" max="12802" width="31.125" style="788" customWidth="1"/>
    <col min="12803" max="12803" width="10" style="788" customWidth="1"/>
    <col min="12804" max="12804" width="8.5" style="788" customWidth="1"/>
    <col min="12805" max="12805" width="14.25" style="788" customWidth="1"/>
    <col min="12806" max="12806" width="11.875" style="788" customWidth="1"/>
    <col min="12807" max="12807" width="11.875" style="788" bestFit="1" customWidth="1"/>
    <col min="12808" max="12812" width="9" style="788"/>
    <col min="12813" max="12813" width="10.625" style="788" customWidth="1"/>
    <col min="12814" max="13056" width="9" style="788"/>
    <col min="13057" max="13057" width="12.5" style="788" customWidth="1"/>
    <col min="13058" max="13058" width="31.125" style="788" customWidth="1"/>
    <col min="13059" max="13059" width="10" style="788" customWidth="1"/>
    <col min="13060" max="13060" width="8.5" style="788" customWidth="1"/>
    <col min="13061" max="13061" width="14.25" style="788" customWidth="1"/>
    <col min="13062" max="13062" width="11.875" style="788" customWidth="1"/>
    <col min="13063" max="13063" width="11.875" style="788" bestFit="1" customWidth="1"/>
    <col min="13064" max="13068" width="9" style="788"/>
    <col min="13069" max="13069" width="10.625" style="788" customWidth="1"/>
    <col min="13070" max="13312" width="9" style="788"/>
    <col min="13313" max="13313" width="12.5" style="788" customWidth="1"/>
    <col min="13314" max="13314" width="31.125" style="788" customWidth="1"/>
    <col min="13315" max="13315" width="10" style="788" customWidth="1"/>
    <col min="13316" max="13316" width="8.5" style="788" customWidth="1"/>
    <col min="13317" max="13317" width="14.25" style="788" customWidth="1"/>
    <col min="13318" max="13318" width="11.875" style="788" customWidth="1"/>
    <col min="13319" max="13319" width="11.875" style="788" bestFit="1" customWidth="1"/>
    <col min="13320" max="13324" width="9" style="788"/>
    <col min="13325" max="13325" width="10.625" style="788" customWidth="1"/>
    <col min="13326" max="13568" width="9" style="788"/>
    <col min="13569" max="13569" width="12.5" style="788" customWidth="1"/>
    <col min="13570" max="13570" width="31.125" style="788" customWidth="1"/>
    <col min="13571" max="13571" width="10" style="788" customWidth="1"/>
    <col min="13572" max="13572" width="8.5" style="788" customWidth="1"/>
    <col min="13573" max="13573" width="14.25" style="788" customWidth="1"/>
    <col min="13574" max="13574" width="11.875" style="788" customWidth="1"/>
    <col min="13575" max="13575" width="11.875" style="788" bestFit="1" customWidth="1"/>
    <col min="13576" max="13580" width="9" style="788"/>
    <col min="13581" max="13581" width="10.625" style="788" customWidth="1"/>
    <col min="13582" max="13824" width="9" style="788"/>
    <col min="13825" max="13825" width="12.5" style="788" customWidth="1"/>
    <col min="13826" max="13826" width="31.125" style="788" customWidth="1"/>
    <col min="13827" max="13827" width="10" style="788" customWidth="1"/>
    <col min="13828" max="13828" width="8.5" style="788" customWidth="1"/>
    <col min="13829" max="13829" width="14.25" style="788" customWidth="1"/>
    <col min="13830" max="13830" width="11.875" style="788" customWidth="1"/>
    <col min="13831" max="13831" width="11.875" style="788" bestFit="1" customWidth="1"/>
    <col min="13832" max="13836" width="9" style="788"/>
    <col min="13837" max="13837" width="10.625" style="788" customWidth="1"/>
    <col min="13838" max="14080" width="9" style="788"/>
    <col min="14081" max="14081" width="12.5" style="788" customWidth="1"/>
    <col min="14082" max="14082" width="31.125" style="788" customWidth="1"/>
    <col min="14083" max="14083" width="10" style="788" customWidth="1"/>
    <col min="14084" max="14084" width="8.5" style="788" customWidth="1"/>
    <col min="14085" max="14085" width="14.25" style="788" customWidth="1"/>
    <col min="14086" max="14086" width="11.875" style="788" customWidth="1"/>
    <col min="14087" max="14087" width="11.875" style="788" bestFit="1" customWidth="1"/>
    <col min="14088" max="14092" width="9" style="788"/>
    <col min="14093" max="14093" width="10.625" style="788" customWidth="1"/>
    <col min="14094" max="14336" width="9" style="788"/>
    <col min="14337" max="14337" width="12.5" style="788" customWidth="1"/>
    <col min="14338" max="14338" width="31.125" style="788" customWidth="1"/>
    <col min="14339" max="14339" width="10" style="788" customWidth="1"/>
    <col min="14340" max="14340" width="8.5" style="788" customWidth="1"/>
    <col min="14341" max="14341" width="14.25" style="788" customWidth="1"/>
    <col min="14342" max="14342" width="11.875" style="788" customWidth="1"/>
    <col min="14343" max="14343" width="11.875" style="788" bestFit="1" customWidth="1"/>
    <col min="14344" max="14348" width="9" style="788"/>
    <col min="14349" max="14349" width="10.625" style="788" customWidth="1"/>
    <col min="14350" max="14592" width="9" style="788"/>
    <col min="14593" max="14593" width="12.5" style="788" customWidth="1"/>
    <col min="14594" max="14594" width="31.125" style="788" customWidth="1"/>
    <col min="14595" max="14595" width="10" style="788" customWidth="1"/>
    <col min="14596" max="14596" width="8.5" style="788" customWidth="1"/>
    <col min="14597" max="14597" width="14.25" style="788" customWidth="1"/>
    <col min="14598" max="14598" width="11.875" style="788" customWidth="1"/>
    <col min="14599" max="14599" width="11.875" style="788" bestFit="1" customWidth="1"/>
    <col min="14600" max="14604" width="9" style="788"/>
    <col min="14605" max="14605" width="10.625" style="788" customWidth="1"/>
    <col min="14606" max="14848" width="9" style="788"/>
    <col min="14849" max="14849" width="12.5" style="788" customWidth="1"/>
    <col min="14850" max="14850" width="31.125" style="788" customWidth="1"/>
    <col min="14851" max="14851" width="10" style="788" customWidth="1"/>
    <col min="14852" max="14852" width="8.5" style="788" customWidth="1"/>
    <col min="14853" max="14853" width="14.25" style="788" customWidth="1"/>
    <col min="14854" max="14854" width="11.875" style="788" customWidth="1"/>
    <col min="14855" max="14855" width="11.875" style="788" bestFit="1" customWidth="1"/>
    <col min="14856" max="14860" width="9" style="788"/>
    <col min="14861" max="14861" width="10.625" style="788" customWidth="1"/>
    <col min="14862" max="15104" width="9" style="788"/>
    <col min="15105" max="15105" width="12.5" style="788" customWidth="1"/>
    <col min="15106" max="15106" width="31.125" style="788" customWidth="1"/>
    <col min="15107" max="15107" width="10" style="788" customWidth="1"/>
    <col min="15108" max="15108" width="8.5" style="788" customWidth="1"/>
    <col min="15109" max="15109" width="14.25" style="788" customWidth="1"/>
    <col min="15110" max="15110" width="11.875" style="788" customWidth="1"/>
    <col min="15111" max="15111" width="11.875" style="788" bestFit="1" customWidth="1"/>
    <col min="15112" max="15116" width="9" style="788"/>
    <col min="15117" max="15117" width="10.625" style="788" customWidth="1"/>
    <col min="15118" max="15360" width="9" style="788"/>
    <col min="15361" max="15361" width="12.5" style="788" customWidth="1"/>
    <col min="15362" max="15362" width="31.125" style="788" customWidth="1"/>
    <col min="15363" max="15363" width="10" style="788" customWidth="1"/>
    <col min="15364" max="15364" width="8.5" style="788" customWidth="1"/>
    <col min="15365" max="15365" width="14.25" style="788" customWidth="1"/>
    <col min="15366" max="15366" width="11.875" style="788" customWidth="1"/>
    <col min="15367" max="15367" width="11.875" style="788" bestFit="1" customWidth="1"/>
    <col min="15368" max="15372" width="9" style="788"/>
    <col min="15373" max="15373" width="10.625" style="788" customWidth="1"/>
    <col min="15374" max="15616" width="9" style="788"/>
    <col min="15617" max="15617" width="12.5" style="788" customWidth="1"/>
    <col min="15618" max="15618" width="31.125" style="788" customWidth="1"/>
    <col min="15619" max="15619" width="10" style="788" customWidth="1"/>
    <col min="15620" max="15620" width="8.5" style="788" customWidth="1"/>
    <col min="15621" max="15621" width="14.25" style="788" customWidth="1"/>
    <col min="15622" max="15622" width="11.875" style="788" customWidth="1"/>
    <col min="15623" max="15623" width="11.875" style="788" bestFit="1" customWidth="1"/>
    <col min="15624" max="15628" width="9" style="788"/>
    <col min="15629" max="15629" width="10.625" style="788" customWidth="1"/>
    <col min="15630" max="15872" width="9" style="788"/>
    <col min="15873" max="15873" width="12.5" style="788" customWidth="1"/>
    <col min="15874" max="15874" width="31.125" style="788" customWidth="1"/>
    <col min="15875" max="15875" width="10" style="788" customWidth="1"/>
    <col min="15876" max="15876" width="8.5" style="788" customWidth="1"/>
    <col min="15877" max="15877" width="14.25" style="788" customWidth="1"/>
    <col min="15878" max="15878" width="11.875" style="788" customWidth="1"/>
    <col min="15879" max="15879" width="11.875" style="788" bestFit="1" customWidth="1"/>
    <col min="15880" max="15884" width="9" style="788"/>
    <col min="15885" max="15885" width="10.625" style="788" customWidth="1"/>
    <col min="15886" max="16128" width="9" style="788"/>
    <col min="16129" max="16129" width="12.5" style="788" customWidth="1"/>
    <col min="16130" max="16130" width="31.125" style="788" customWidth="1"/>
    <col min="16131" max="16131" width="10" style="788" customWidth="1"/>
    <col min="16132" max="16132" width="8.5" style="788" customWidth="1"/>
    <col min="16133" max="16133" width="14.25" style="788" customWidth="1"/>
    <col min="16134" max="16134" width="11.875" style="788" customWidth="1"/>
    <col min="16135" max="16135" width="11.875" style="788" bestFit="1" customWidth="1"/>
    <col min="16136" max="16140" width="9" style="788"/>
    <col min="16141" max="16141" width="10.625" style="788" customWidth="1"/>
    <col min="16142" max="16384" width="9" style="788"/>
  </cols>
  <sheetData>
    <row r="1" spans="1:5">
      <c r="A1" s="786"/>
      <c r="B1" s="787"/>
      <c r="C1" s="788"/>
      <c r="D1" s="788"/>
      <c r="E1" s="789"/>
    </row>
    <row r="2" spans="1:5">
      <c r="A2" s="786"/>
      <c r="B2" s="787"/>
      <c r="C2" s="788"/>
      <c r="D2" s="788"/>
      <c r="E2" s="789"/>
    </row>
    <row r="3" spans="1:5">
      <c r="A3" s="786"/>
      <c r="B3" s="790"/>
      <c r="C3" s="788"/>
      <c r="D3" s="788"/>
      <c r="E3" s="789"/>
    </row>
    <row r="4" spans="1:5">
      <c r="A4" s="786"/>
      <c r="B4" s="791"/>
      <c r="C4" s="791"/>
      <c r="D4" s="791"/>
      <c r="E4" s="789"/>
    </row>
    <row r="5" spans="1:5" ht="37.5" customHeight="1">
      <c r="A5" s="786"/>
      <c r="B5" s="1322" t="s">
        <v>892</v>
      </c>
      <c r="C5" s="1322"/>
      <c r="D5" s="1322"/>
      <c r="E5" s="789"/>
    </row>
    <row r="6" spans="1:5">
      <c r="A6" s="786"/>
      <c r="B6" s="790"/>
      <c r="C6" s="788"/>
      <c r="D6" s="788"/>
      <c r="E6" s="789"/>
    </row>
    <row r="7" spans="1:5" ht="22.5">
      <c r="A7" s="786"/>
      <c r="B7" s="1323" t="s">
        <v>893</v>
      </c>
      <c r="C7" s="1323"/>
      <c r="D7" s="1323"/>
      <c r="E7" s="789"/>
    </row>
    <row r="8" spans="1:5" ht="40.5" customHeight="1">
      <c r="A8" s="786"/>
      <c r="B8" s="1324" t="s">
        <v>894</v>
      </c>
      <c r="C8" s="1324"/>
      <c r="D8" s="1324"/>
      <c r="E8" s="789"/>
    </row>
    <row r="9" spans="1:5" ht="24.75">
      <c r="A9" s="786"/>
      <c r="B9" s="792"/>
      <c r="C9" s="788"/>
      <c r="D9" s="788"/>
      <c r="E9" s="789"/>
    </row>
    <row r="10" spans="1:5">
      <c r="A10" s="786"/>
      <c r="B10" s="793"/>
      <c r="C10" s="788"/>
      <c r="D10" s="788"/>
      <c r="E10" s="789"/>
    </row>
    <row r="11" spans="1:5" ht="19.5">
      <c r="A11" s="786"/>
      <c r="B11" s="794"/>
      <c r="C11" s="788"/>
      <c r="D11" s="788"/>
      <c r="E11" s="789"/>
    </row>
    <row r="12" spans="1:5">
      <c r="A12" s="795"/>
      <c r="B12" s="796" t="s">
        <v>895</v>
      </c>
      <c r="C12" s="797"/>
      <c r="D12" s="797"/>
      <c r="E12" s="798"/>
    </row>
    <row r="13" spans="1:5">
      <c r="A13" s="799" t="s">
        <v>1075</v>
      </c>
      <c r="B13" s="1325" t="s">
        <v>912</v>
      </c>
      <c r="C13" s="1325"/>
      <c r="D13" s="1062"/>
      <c r="E13" s="1063">
        <f>E73</f>
        <v>0</v>
      </c>
    </row>
    <row r="14" spans="1:5">
      <c r="A14" s="799" t="s">
        <v>1154</v>
      </c>
      <c r="B14" s="1325" t="s">
        <v>935</v>
      </c>
      <c r="C14" s="1325"/>
      <c r="D14" s="1064"/>
      <c r="E14" s="1063">
        <f>E209+E237</f>
        <v>0</v>
      </c>
    </row>
    <row r="15" spans="1:5">
      <c r="A15" s="799" t="s">
        <v>1156</v>
      </c>
      <c r="B15" s="1064" t="s">
        <v>2157</v>
      </c>
      <c r="C15" s="1064"/>
      <c r="D15" s="1064"/>
      <c r="E15" s="1063">
        <f>E292+E275</f>
        <v>0</v>
      </c>
    </row>
    <row r="16" spans="1:5">
      <c r="A16" s="800"/>
      <c r="B16" s="801"/>
      <c r="C16" s="797"/>
      <c r="D16" s="797"/>
      <c r="E16" s="798"/>
    </row>
    <row r="17" spans="1:5">
      <c r="A17" s="800"/>
      <c r="B17" s="802" t="s">
        <v>896</v>
      </c>
      <c r="C17" s="803"/>
      <c r="D17" s="803"/>
      <c r="E17" s="803">
        <f>SUM(E13:E16)</f>
        <v>0</v>
      </c>
    </row>
    <row r="18" spans="1:5">
      <c r="A18" s="786"/>
      <c r="B18" s="806" t="s">
        <v>2158</v>
      </c>
      <c r="C18" s="807"/>
      <c r="D18" s="808"/>
      <c r="E18" s="809">
        <f>SUM(E17:E17)</f>
        <v>0</v>
      </c>
    </row>
    <row r="19" spans="1:5">
      <c r="A19" s="786"/>
      <c r="B19" s="810"/>
      <c r="C19" s="788"/>
      <c r="D19" s="788"/>
      <c r="E19" s="789"/>
    </row>
    <row r="20" spans="1:5">
      <c r="A20" s="804"/>
      <c r="B20" s="786"/>
      <c r="C20" s="788"/>
      <c r="D20" s="788"/>
      <c r="E20" s="789"/>
    </row>
    <row r="21" spans="1:5">
      <c r="A21" s="786"/>
      <c r="B21" s="811" t="s">
        <v>897</v>
      </c>
      <c r="C21" s="788"/>
      <c r="D21" s="788"/>
      <c r="E21" s="789"/>
    </row>
    <row r="22" spans="1:5" ht="24">
      <c r="A22" s="804"/>
      <c r="B22" s="791" t="s">
        <v>898</v>
      </c>
      <c r="C22" s="788"/>
      <c r="D22" s="788"/>
      <c r="E22" s="789"/>
    </row>
    <row r="23" spans="1:5">
      <c r="A23" s="804"/>
      <c r="B23" s="812"/>
      <c r="C23" s="788"/>
      <c r="D23" s="788"/>
      <c r="E23" s="789"/>
    </row>
    <row r="24" spans="1:5">
      <c r="A24" s="786"/>
      <c r="B24" s="811" t="s">
        <v>899</v>
      </c>
      <c r="C24" s="788"/>
      <c r="D24" s="788"/>
      <c r="E24" s="789"/>
    </row>
    <row r="25" spans="1:5" ht="48">
      <c r="A25" s="813"/>
      <c r="B25" s="791" t="s">
        <v>900</v>
      </c>
      <c r="C25" s="788"/>
      <c r="D25" s="788"/>
      <c r="E25" s="789"/>
    </row>
    <row r="26" spans="1:5">
      <c r="A26" s="813"/>
      <c r="B26" s="814"/>
      <c r="C26" s="788"/>
      <c r="D26" s="788"/>
      <c r="E26" s="789"/>
    </row>
    <row r="27" spans="1:5">
      <c r="A27" s="813"/>
      <c r="B27" s="815" t="s">
        <v>901</v>
      </c>
      <c r="C27" s="788"/>
      <c r="D27" s="788"/>
      <c r="E27" s="789"/>
    </row>
    <row r="28" spans="1:5">
      <c r="A28" s="813"/>
      <c r="B28" s="816" t="s">
        <v>902</v>
      </c>
      <c r="C28" s="788"/>
      <c r="D28" s="788"/>
      <c r="E28" s="789"/>
    </row>
    <row r="29" spans="1:5">
      <c r="A29" s="786"/>
      <c r="B29" s="795"/>
      <c r="C29" s="788"/>
      <c r="D29" s="788"/>
      <c r="E29" s="789"/>
    </row>
    <row r="30" spans="1:5">
      <c r="A30" s="813"/>
      <c r="B30" s="811" t="s">
        <v>903</v>
      </c>
      <c r="C30" s="788"/>
      <c r="D30" s="788"/>
      <c r="E30" s="789"/>
    </row>
    <row r="31" spans="1:5">
      <c r="A31" s="813"/>
      <c r="B31" s="816" t="s">
        <v>904</v>
      </c>
      <c r="C31" s="788"/>
      <c r="D31" s="788"/>
      <c r="E31" s="789"/>
    </row>
    <row r="32" spans="1:5">
      <c r="A32" s="786"/>
      <c r="B32" s="795"/>
      <c r="C32" s="788"/>
      <c r="D32" s="788"/>
      <c r="E32" s="789"/>
    </row>
    <row r="33" spans="1:6">
      <c r="A33" s="817"/>
      <c r="B33" s="811" t="s">
        <v>905</v>
      </c>
      <c r="C33" s="788"/>
      <c r="D33" s="788"/>
      <c r="E33" s="789"/>
    </row>
    <row r="34" spans="1:6">
      <c r="A34" s="817"/>
      <c r="B34" s="816" t="s">
        <v>906</v>
      </c>
      <c r="C34" s="788"/>
      <c r="D34" s="788"/>
      <c r="E34" s="789"/>
    </row>
    <row r="35" spans="1:6">
      <c r="A35" s="817"/>
      <c r="B35" s="786"/>
      <c r="C35" s="788"/>
      <c r="D35" s="788"/>
      <c r="E35" s="789"/>
    </row>
    <row r="36" spans="1:6">
      <c r="A36" s="817"/>
      <c r="B36" s="811" t="s">
        <v>907</v>
      </c>
      <c r="C36" s="818"/>
      <c r="D36" s="818"/>
      <c r="E36" s="789"/>
    </row>
    <row r="37" spans="1:6">
      <c r="A37" s="819"/>
      <c r="B37" s="816" t="s">
        <v>908</v>
      </c>
      <c r="C37" s="788"/>
      <c r="D37" s="788"/>
      <c r="E37" s="789"/>
    </row>
    <row r="38" spans="1:6">
      <c r="A38" s="820"/>
      <c r="B38" s="786"/>
      <c r="C38" s="821"/>
      <c r="D38" s="822"/>
      <c r="E38" s="823"/>
    </row>
    <row r="39" spans="1:6">
      <c r="A39" s="824"/>
      <c r="B39" s="811" t="s">
        <v>909</v>
      </c>
      <c r="C39" s="821"/>
      <c r="D39" s="822"/>
      <c r="E39" s="823"/>
    </row>
    <row r="40" spans="1:6">
      <c r="A40" s="825"/>
      <c r="B40" s="826" t="s">
        <v>910</v>
      </c>
      <c r="C40" s="827"/>
      <c r="D40" s="827"/>
      <c r="E40" s="827"/>
    </row>
    <row r="41" spans="1:6">
      <c r="A41" s="828"/>
      <c r="B41" s="828"/>
      <c r="C41" s="828"/>
      <c r="D41" s="828"/>
      <c r="E41" s="828"/>
    </row>
    <row r="42" spans="1:6">
      <c r="A42" s="1072" t="s">
        <v>911</v>
      </c>
      <c r="B42" s="1073"/>
      <c r="C42" s="1074"/>
      <c r="D42" s="1074"/>
      <c r="E42" s="1075"/>
      <c r="F42" s="829"/>
    </row>
    <row r="43" spans="1:6">
      <c r="A43" s="828"/>
      <c r="B43" s="830"/>
      <c r="C43" s="831"/>
      <c r="D43" s="831"/>
      <c r="E43" s="832"/>
    </row>
    <row r="44" spans="1:6" ht="15" customHeight="1">
      <c r="A44" s="1065">
        <v>1</v>
      </c>
      <c r="B44" s="1340" t="s">
        <v>912</v>
      </c>
      <c r="C44" s="1340"/>
      <c r="D44" s="1066"/>
      <c r="E44" s="1067"/>
    </row>
    <row r="45" spans="1:6">
      <c r="A45" s="828"/>
      <c r="B45" s="830"/>
      <c r="C45" s="831"/>
      <c r="D45" s="831"/>
      <c r="E45" s="832"/>
    </row>
    <row r="46" spans="1:6">
      <c r="A46" s="828" t="s">
        <v>913</v>
      </c>
      <c r="B46" s="830"/>
      <c r="C46" s="831"/>
      <c r="D46" s="831"/>
      <c r="E46" s="832"/>
    </row>
    <row r="47" spans="1:6" ht="36.75" customHeight="1">
      <c r="A47" s="1330" t="s">
        <v>914</v>
      </c>
      <c r="B47" s="1330"/>
      <c r="C47" s="1330"/>
      <c r="D47" s="1330"/>
      <c r="E47" s="1330"/>
    </row>
    <row r="48" spans="1:6">
      <c r="A48" s="828"/>
      <c r="B48" s="830"/>
      <c r="C48" s="831"/>
      <c r="D48" s="831"/>
      <c r="E48" s="832"/>
    </row>
    <row r="49" spans="1:5" ht="35.25" customHeight="1">
      <c r="A49" s="1330" t="s">
        <v>915</v>
      </c>
      <c r="B49" s="1330"/>
      <c r="C49" s="1330"/>
      <c r="D49" s="1330"/>
      <c r="E49" s="1330"/>
    </row>
    <row r="50" spans="1:5">
      <c r="A50" s="828"/>
      <c r="B50" s="830"/>
      <c r="C50" s="831"/>
      <c r="D50" s="831"/>
      <c r="E50" s="832"/>
    </row>
    <row r="51" spans="1:5" ht="45.75" customHeight="1">
      <c r="A51" s="1330" t="s">
        <v>916</v>
      </c>
      <c r="B51" s="1332"/>
      <c r="C51" s="1332"/>
      <c r="D51" s="1332"/>
      <c r="E51" s="1332"/>
    </row>
    <row r="52" spans="1:5" ht="12" customHeight="1">
      <c r="A52" s="833"/>
      <c r="B52" s="834"/>
      <c r="C52" s="834"/>
      <c r="D52" s="834"/>
      <c r="E52" s="834"/>
    </row>
    <row r="53" spans="1:5" ht="82.5" customHeight="1">
      <c r="A53" s="1330" t="s">
        <v>917</v>
      </c>
      <c r="B53" s="1332"/>
      <c r="C53" s="1332"/>
      <c r="D53" s="1332"/>
      <c r="E53" s="1332"/>
    </row>
    <row r="54" spans="1:5">
      <c r="A54" s="828"/>
      <c r="B54" s="830"/>
      <c r="C54" s="831"/>
      <c r="D54" s="831"/>
      <c r="E54" s="832"/>
    </row>
    <row r="55" spans="1:5" ht="24" customHeight="1">
      <c r="A55" s="1330" t="s">
        <v>918</v>
      </c>
      <c r="B55" s="1330"/>
      <c r="C55" s="1330"/>
      <c r="D55" s="1330"/>
      <c r="E55" s="1330"/>
    </row>
    <row r="56" spans="1:5">
      <c r="A56" s="828"/>
      <c r="B56" s="830"/>
      <c r="C56" s="831"/>
      <c r="D56" s="831"/>
      <c r="E56" s="832"/>
    </row>
    <row r="57" spans="1:5" ht="57" customHeight="1">
      <c r="A57" s="1330" t="s">
        <v>919</v>
      </c>
      <c r="B57" s="1334"/>
      <c r="C57" s="1334"/>
      <c r="D57" s="1334"/>
      <c r="E57" s="1334"/>
    </row>
    <row r="58" spans="1:5">
      <c r="A58" s="828"/>
      <c r="B58" s="830"/>
      <c r="C58" s="831"/>
      <c r="D58" s="831"/>
      <c r="E58" s="832"/>
    </row>
    <row r="59" spans="1:5" ht="37.5" customHeight="1">
      <c r="A59" s="1339" t="s">
        <v>920</v>
      </c>
      <c r="B59" s="1339"/>
      <c r="C59" s="1339"/>
      <c r="D59" s="1339"/>
      <c r="E59" s="1339"/>
    </row>
    <row r="60" spans="1:5" ht="14.25" customHeight="1">
      <c r="A60" s="835"/>
      <c r="B60" s="835"/>
      <c r="C60" s="835"/>
      <c r="D60" s="835"/>
      <c r="E60" s="835"/>
    </row>
    <row r="61" spans="1:5">
      <c r="A61" s="836" t="s">
        <v>921</v>
      </c>
      <c r="B61" s="837" t="s">
        <v>922</v>
      </c>
      <c r="C61" s="838" t="s">
        <v>923</v>
      </c>
      <c r="D61" s="838" t="s">
        <v>924</v>
      </c>
      <c r="E61" s="838" t="s">
        <v>925</v>
      </c>
    </row>
    <row r="62" spans="1:5" ht="22.5">
      <c r="A62" s="839" t="s">
        <v>926</v>
      </c>
      <c r="B62" s="840" t="s">
        <v>927</v>
      </c>
      <c r="C62" s="841"/>
      <c r="D62" s="841"/>
      <c r="E62" s="841"/>
    </row>
    <row r="63" spans="1:5">
      <c r="A63" s="842"/>
      <c r="B63" s="843" t="s">
        <v>250</v>
      </c>
      <c r="C63" s="844">
        <v>67</v>
      </c>
      <c r="D63" s="1260"/>
      <c r="E63" s="845">
        <f>SUM(C63*D63)</f>
        <v>0</v>
      </c>
    </row>
    <row r="64" spans="1:5" ht="14.25" customHeight="1">
      <c r="A64" s="846"/>
      <c r="B64" s="847"/>
      <c r="C64" s="848"/>
      <c r="D64" s="849"/>
      <c r="E64" s="849"/>
    </row>
    <row r="65" spans="1:5" ht="157.5" customHeight="1">
      <c r="A65" s="839" t="s">
        <v>928</v>
      </c>
      <c r="B65" s="1326" t="s">
        <v>929</v>
      </c>
      <c r="C65" s="1326"/>
      <c r="D65" s="1326"/>
      <c r="E65" s="841"/>
    </row>
    <row r="66" spans="1:5" ht="15" customHeight="1">
      <c r="A66" s="850"/>
      <c r="B66" s="851" t="s">
        <v>26</v>
      </c>
      <c r="C66" s="852">
        <f>C206</f>
        <v>9857.2999999999993</v>
      </c>
      <c r="D66" s="1260"/>
      <c r="E66" s="845">
        <f>C66*D66</f>
        <v>0</v>
      </c>
    </row>
    <row r="67" spans="1:5">
      <c r="A67" s="853"/>
      <c r="B67" s="847"/>
      <c r="C67" s="848"/>
      <c r="D67" s="849"/>
      <c r="E67" s="849"/>
    </row>
    <row r="68" spans="1:5" ht="190.5" customHeight="1">
      <c r="A68" s="854" t="s">
        <v>930</v>
      </c>
      <c r="B68" s="1326" t="s">
        <v>931</v>
      </c>
      <c r="C68" s="1326"/>
      <c r="D68" s="1326"/>
      <c r="E68" s="841"/>
    </row>
    <row r="69" spans="1:5">
      <c r="A69" s="850"/>
      <c r="B69" s="851" t="s">
        <v>250</v>
      </c>
      <c r="C69" s="855">
        <f>SUM(C107,C126,C144,C157,C170,C182,C187,C193,C199)</f>
        <v>13629</v>
      </c>
      <c r="D69" s="1260"/>
      <c r="E69" s="845">
        <f>C69*D69</f>
        <v>0</v>
      </c>
    </row>
    <row r="70" spans="1:5" ht="16.5" customHeight="1">
      <c r="A70" s="853"/>
      <c r="B70" s="847"/>
      <c r="C70" s="848"/>
      <c r="D70" s="849"/>
      <c r="E70" s="849"/>
    </row>
    <row r="71" spans="1:5" ht="57.75" customHeight="1">
      <c r="A71" s="854" t="s">
        <v>932</v>
      </c>
      <c r="B71" s="1326" t="s">
        <v>933</v>
      </c>
      <c r="C71" s="1326"/>
      <c r="D71" s="1326"/>
      <c r="E71" s="841"/>
    </row>
    <row r="72" spans="1:5" ht="13.5" customHeight="1">
      <c r="A72" s="856"/>
      <c r="B72" s="857" t="s">
        <v>250</v>
      </c>
      <c r="C72" s="858">
        <v>67</v>
      </c>
      <c r="D72" s="1261"/>
      <c r="E72" s="859">
        <f>C72*D72</f>
        <v>0</v>
      </c>
    </row>
    <row r="73" spans="1:5" ht="13.5" customHeight="1">
      <c r="A73" s="853"/>
      <c r="B73" s="853"/>
      <c r="C73" s="853"/>
      <c r="D73" s="860" t="s">
        <v>934</v>
      </c>
      <c r="E73" s="861">
        <f>SUM(E63,E66,E69,E72)</f>
        <v>0</v>
      </c>
    </row>
    <row r="74" spans="1:5" ht="17.25" customHeight="1">
      <c r="A74" s="854"/>
      <c r="B74" s="862"/>
      <c r="C74" s="831"/>
      <c r="D74" s="849"/>
      <c r="E74" s="849"/>
    </row>
    <row r="75" spans="1:5" ht="17.25" customHeight="1">
      <c r="A75" s="1065">
        <v>2</v>
      </c>
      <c r="B75" s="1340" t="s">
        <v>935</v>
      </c>
      <c r="C75" s="1340"/>
      <c r="D75" s="1340"/>
      <c r="E75" s="1068"/>
    </row>
    <row r="76" spans="1:5" ht="17.25" customHeight="1">
      <c r="A76" s="854"/>
      <c r="B76" s="862"/>
      <c r="C76" s="831"/>
      <c r="D76" s="849"/>
      <c r="E76" s="849"/>
    </row>
    <row r="77" spans="1:5" ht="16.5" customHeight="1">
      <c r="A77" s="1076" t="s">
        <v>936</v>
      </c>
      <c r="B77" s="1338" t="s">
        <v>937</v>
      </c>
      <c r="C77" s="1338"/>
      <c r="D77" s="1338"/>
      <c r="E77" s="1338"/>
    </row>
    <row r="78" spans="1:5" ht="16.5" customHeight="1">
      <c r="A78" s="863"/>
      <c r="B78" s="864" t="s">
        <v>938</v>
      </c>
      <c r="C78" s="831"/>
      <c r="D78" s="849"/>
      <c r="E78" s="849"/>
    </row>
    <row r="79" spans="1:5" ht="45" customHeight="1">
      <c r="A79" s="865" t="s">
        <v>133</v>
      </c>
      <c r="B79" s="1341" t="s">
        <v>2159</v>
      </c>
      <c r="C79" s="1341"/>
      <c r="D79" s="1341"/>
      <c r="E79" s="1341"/>
    </row>
    <row r="80" spans="1:5">
      <c r="A80" s="865"/>
      <c r="B80" s="866"/>
      <c r="C80" s="828"/>
      <c r="D80" s="828"/>
      <c r="E80" s="828"/>
    </row>
    <row r="81" spans="1:6" ht="55.5" customHeight="1">
      <c r="A81" s="865" t="s">
        <v>145</v>
      </c>
      <c r="B81" s="1341" t="s">
        <v>2160</v>
      </c>
      <c r="C81" s="1341"/>
      <c r="D81" s="1341"/>
      <c r="E81" s="1341"/>
    </row>
    <row r="82" spans="1:6">
      <c r="A82" s="865"/>
      <c r="B82" s="866"/>
      <c r="C82" s="836"/>
      <c r="D82" s="836"/>
      <c r="E82" s="836"/>
    </row>
    <row r="83" spans="1:6" ht="66.75" customHeight="1">
      <c r="A83" s="865" t="s">
        <v>939</v>
      </c>
      <c r="B83" s="1341" t="s">
        <v>2161</v>
      </c>
      <c r="C83" s="1341"/>
      <c r="D83" s="1341"/>
      <c r="E83" s="1341"/>
    </row>
    <row r="84" spans="1:6">
      <c r="A84" s="865"/>
      <c r="B84" s="866"/>
      <c r="C84" s="836"/>
      <c r="D84" s="836"/>
      <c r="E84" s="836"/>
    </row>
    <row r="85" spans="1:6" ht="90.75" customHeight="1">
      <c r="A85" s="865" t="s">
        <v>940</v>
      </c>
      <c r="B85" s="1341" t="s">
        <v>2162</v>
      </c>
      <c r="C85" s="1341"/>
      <c r="D85" s="1341"/>
      <c r="E85" s="1341"/>
    </row>
    <row r="86" spans="1:6">
      <c r="A86" s="865"/>
      <c r="B86" s="866"/>
      <c r="C86" s="867"/>
      <c r="D86" s="838"/>
      <c r="E86" s="838"/>
    </row>
    <row r="87" spans="1:6" ht="14.25">
      <c r="A87" s="1076" t="s">
        <v>941</v>
      </c>
      <c r="B87" s="1077" t="s">
        <v>942</v>
      </c>
      <c r="C87" s="1076"/>
      <c r="D87" s="1076"/>
      <c r="E87" s="1076"/>
    </row>
    <row r="88" spans="1:6">
      <c r="A88" s="865"/>
      <c r="B88" s="1342"/>
      <c r="C88" s="1342"/>
      <c r="D88" s="1342"/>
      <c r="E88" s="1342"/>
    </row>
    <row r="89" spans="1:6">
      <c r="A89" s="868" t="s">
        <v>943</v>
      </c>
      <c r="B89" s="869" t="s">
        <v>944</v>
      </c>
      <c r="C89" s="870"/>
      <c r="D89" s="871"/>
      <c r="E89" s="871"/>
    </row>
    <row r="90" spans="1:6">
      <c r="A90" s="872" t="s">
        <v>945</v>
      </c>
      <c r="B90" s="873" t="s">
        <v>946</v>
      </c>
      <c r="C90" s="870"/>
      <c r="D90" s="871"/>
      <c r="E90" s="871"/>
      <c r="F90" s="829"/>
    </row>
    <row r="91" spans="1:6">
      <c r="A91" s="874" t="s">
        <v>947</v>
      </c>
      <c r="B91" s="875" t="s">
        <v>948</v>
      </c>
      <c r="C91" s="838"/>
      <c r="D91" s="838"/>
      <c r="E91" s="838"/>
      <c r="F91" s="829"/>
    </row>
    <row r="92" spans="1:6">
      <c r="A92" s="874" t="s">
        <v>949</v>
      </c>
      <c r="B92" s="875" t="s">
        <v>950</v>
      </c>
      <c r="C92" s="870"/>
      <c r="D92" s="871"/>
      <c r="E92" s="871"/>
    </row>
    <row r="93" spans="1:6">
      <c r="A93" s="876" t="s">
        <v>951</v>
      </c>
      <c r="B93" s="877" t="s">
        <v>952</v>
      </c>
      <c r="C93" s="870"/>
      <c r="D93" s="871"/>
      <c r="E93" s="871"/>
    </row>
    <row r="94" spans="1:6">
      <c r="A94" s="876"/>
      <c r="B94" s="878" t="s">
        <v>953</v>
      </c>
      <c r="C94" s="870"/>
      <c r="D94" s="871"/>
      <c r="E94" s="871"/>
    </row>
    <row r="95" spans="1:6">
      <c r="A95" s="876"/>
      <c r="B95" s="879"/>
      <c r="C95" s="870"/>
      <c r="D95" s="871"/>
      <c r="E95" s="871"/>
    </row>
    <row r="96" spans="1:6" ht="13.5" customHeight="1">
      <c r="A96" s="1076" t="s">
        <v>954</v>
      </c>
      <c r="B96" s="1338" t="s">
        <v>955</v>
      </c>
      <c r="C96" s="1338"/>
      <c r="D96" s="1076"/>
      <c r="E96" s="1076"/>
      <c r="F96" s="829"/>
    </row>
    <row r="97" spans="1:6">
      <c r="A97" s="836" t="s">
        <v>921</v>
      </c>
      <c r="B97" s="837" t="s">
        <v>922</v>
      </c>
      <c r="C97" s="838" t="s">
        <v>923</v>
      </c>
      <c r="D97" s="838" t="s">
        <v>924</v>
      </c>
      <c r="E97" s="838" t="s">
        <v>925</v>
      </c>
      <c r="F97" s="880"/>
    </row>
    <row r="98" spans="1:6">
      <c r="A98" s="881" t="s">
        <v>133</v>
      </c>
      <c r="B98" s="882" t="s">
        <v>956</v>
      </c>
      <c r="C98" s="883"/>
      <c r="D98" s="883"/>
      <c r="E98" s="884"/>
      <c r="F98" s="880"/>
    </row>
    <row r="99" spans="1:6" ht="34.5">
      <c r="A99" s="874" t="s">
        <v>947</v>
      </c>
      <c r="B99" s="885" t="s">
        <v>957</v>
      </c>
      <c r="C99" s="886">
        <v>16</v>
      </c>
      <c r="D99" s="1262"/>
      <c r="E99" s="887">
        <f t="shared" ref="E99:E106" si="0">C99*D99</f>
        <v>0</v>
      </c>
    </row>
    <row r="100" spans="1:6" s="797" customFormat="1" ht="12">
      <c r="A100" s="874" t="s">
        <v>949</v>
      </c>
      <c r="B100" s="888" t="s">
        <v>958</v>
      </c>
      <c r="C100" s="886">
        <v>4</v>
      </c>
      <c r="D100" s="1262"/>
      <c r="E100" s="887">
        <f t="shared" si="0"/>
        <v>0</v>
      </c>
      <c r="F100" s="889"/>
    </row>
    <row r="101" spans="1:6" s="891" customFormat="1" ht="24" customHeight="1">
      <c r="A101" s="874" t="s">
        <v>947</v>
      </c>
      <c r="B101" s="885" t="s">
        <v>959</v>
      </c>
      <c r="C101" s="886">
        <v>62</v>
      </c>
      <c r="D101" s="1262"/>
      <c r="E101" s="887">
        <f t="shared" si="0"/>
        <v>0</v>
      </c>
      <c r="F101" s="890"/>
    </row>
    <row r="102" spans="1:6" s="891" customFormat="1" ht="12.75" customHeight="1">
      <c r="A102" s="874" t="s">
        <v>949</v>
      </c>
      <c r="B102" s="892" t="s">
        <v>960</v>
      </c>
      <c r="C102" s="886">
        <v>4</v>
      </c>
      <c r="D102" s="1262"/>
      <c r="E102" s="887">
        <f t="shared" si="0"/>
        <v>0</v>
      </c>
      <c r="F102" s="890"/>
    </row>
    <row r="103" spans="1:6" s="797" customFormat="1" ht="34.5" customHeight="1">
      <c r="A103" s="874" t="s">
        <v>947</v>
      </c>
      <c r="B103" s="885" t="s">
        <v>961</v>
      </c>
      <c r="C103" s="886">
        <v>89</v>
      </c>
      <c r="D103" s="1262"/>
      <c r="E103" s="887">
        <f t="shared" si="0"/>
        <v>0</v>
      </c>
    </row>
    <row r="104" spans="1:6" s="797" customFormat="1" ht="12">
      <c r="A104" s="872" t="s">
        <v>945</v>
      </c>
      <c r="B104" s="888" t="s">
        <v>962</v>
      </c>
      <c r="C104" s="886">
        <v>46</v>
      </c>
      <c r="D104" s="1262"/>
      <c r="E104" s="887">
        <f t="shared" si="0"/>
        <v>0</v>
      </c>
    </row>
    <row r="105" spans="1:6" s="797" customFormat="1" ht="22.5">
      <c r="A105" s="872" t="s">
        <v>945</v>
      </c>
      <c r="B105" s="885" t="s">
        <v>963</v>
      </c>
      <c r="C105" s="893">
        <v>77</v>
      </c>
      <c r="D105" s="1262"/>
      <c r="E105" s="887">
        <f t="shared" si="0"/>
        <v>0</v>
      </c>
    </row>
    <row r="106" spans="1:6" s="797" customFormat="1" ht="21.75" customHeight="1">
      <c r="A106" s="874" t="s">
        <v>949</v>
      </c>
      <c r="B106" s="885" t="s">
        <v>964</v>
      </c>
      <c r="C106" s="886">
        <v>26</v>
      </c>
      <c r="D106" s="1262"/>
      <c r="E106" s="887">
        <f t="shared" si="0"/>
        <v>0</v>
      </c>
    </row>
    <row r="107" spans="1:6" s="797" customFormat="1" ht="12">
      <c r="A107" s="894"/>
      <c r="B107" s="895" t="s">
        <v>896</v>
      </c>
      <c r="C107" s="896">
        <f>SUM(C99:C106)</f>
        <v>324</v>
      </c>
      <c r="D107" s="896"/>
      <c r="E107" s="897">
        <f>SUM(E99:E106)</f>
        <v>0</v>
      </c>
    </row>
    <row r="108" spans="1:6" s="797" customFormat="1" ht="12">
      <c r="A108" s="874"/>
      <c r="B108" s="898"/>
      <c r="C108" s="870"/>
      <c r="D108" s="871"/>
      <c r="E108" s="871"/>
    </row>
    <row r="109" spans="1:6" s="797" customFormat="1" ht="12">
      <c r="A109" s="881" t="s">
        <v>145</v>
      </c>
      <c r="B109" s="899" t="s">
        <v>965</v>
      </c>
      <c r="C109" s="883"/>
      <c r="D109" s="883"/>
      <c r="E109" s="884"/>
    </row>
    <row r="110" spans="1:6" s="797" customFormat="1" ht="12">
      <c r="A110" s="876" t="s">
        <v>951</v>
      </c>
      <c r="B110" s="888" t="s">
        <v>966</v>
      </c>
      <c r="C110" s="886">
        <v>8</v>
      </c>
      <c r="D110" s="1262"/>
      <c r="E110" s="887">
        <f t="shared" ref="E110:E125" si="1">C110*D110</f>
        <v>0</v>
      </c>
    </row>
    <row r="111" spans="1:6" s="797" customFormat="1" ht="33.75">
      <c r="A111" s="874" t="s">
        <v>947</v>
      </c>
      <c r="B111" s="885" t="s">
        <v>957</v>
      </c>
      <c r="C111" s="886">
        <v>76</v>
      </c>
      <c r="D111" s="1262"/>
      <c r="E111" s="887">
        <f t="shared" si="1"/>
        <v>0</v>
      </c>
    </row>
    <row r="112" spans="1:6" s="797" customFormat="1" ht="12">
      <c r="A112" s="828" t="s">
        <v>949</v>
      </c>
      <c r="B112" s="888" t="s">
        <v>958</v>
      </c>
      <c r="C112" s="886">
        <v>20</v>
      </c>
      <c r="D112" s="1262"/>
      <c r="E112" s="887">
        <f t="shared" si="1"/>
        <v>0</v>
      </c>
    </row>
    <row r="113" spans="1:256" s="797" customFormat="1" ht="12">
      <c r="A113" s="828" t="s">
        <v>949</v>
      </c>
      <c r="B113" s="888" t="s">
        <v>967</v>
      </c>
      <c r="C113" s="886">
        <v>10</v>
      </c>
      <c r="D113" s="1262"/>
      <c r="E113" s="887">
        <f t="shared" si="1"/>
        <v>0</v>
      </c>
    </row>
    <row r="114" spans="1:256" s="797" customFormat="1" ht="22.5">
      <c r="A114" s="828" t="s">
        <v>949</v>
      </c>
      <c r="B114" s="885" t="s">
        <v>959</v>
      </c>
      <c r="C114" s="886">
        <v>426</v>
      </c>
      <c r="D114" s="1262"/>
      <c r="E114" s="887">
        <f t="shared" si="1"/>
        <v>0</v>
      </c>
    </row>
    <row r="115" spans="1:256" s="797" customFormat="1" ht="12">
      <c r="A115" s="828" t="s">
        <v>949</v>
      </c>
      <c r="B115" s="888" t="s">
        <v>968</v>
      </c>
      <c r="C115" s="886">
        <v>4</v>
      </c>
      <c r="D115" s="1262"/>
      <c r="E115" s="887">
        <f t="shared" si="1"/>
        <v>0</v>
      </c>
    </row>
    <row r="116" spans="1:256" s="797" customFormat="1" ht="12">
      <c r="A116" s="828" t="s">
        <v>949</v>
      </c>
      <c r="B116" s="888" t="s">
        <v>969</v>
      </c>
      <c r="C116" s="886">
        <v>2</v>
      </c>
      <c r="D116" s="1262"/>
      <c r="E116" s="887">
        <f t="shared" si="1"/>
        <v>0</v>
      </c>
    </row>
    <row r="117" spans="1:256" s="797" customFormat="1" ht="33.75">
      <c r="A117" s="868" t="s">
        <v>943</v>
      </c>
      <c r="B117" s="885" t="s">
        <v>970</v>
      </c>
      <c r="C117" s="886">
        <v>355</v>
      </c>
      <c r="D117" s="1262"/>
      <c r="E117" s="887">
        <f t="shared" si="1"/>
        <v>0</v>
      </c>
    </row>
    <row r="118" spans="1:256" s="797" customFormat="1" ht="22.5">
      <c r="A118" s="874" t="s">
        <v>947</v>
      </c>
      <c r="B118" s="885" t="s">
        <v>971</v>
      </c>
      <c r="C118" s="886">
        <v>57</v>
      </c>
      <c r="D118" s="1262"/>
      <c r="E118" s="887">
        <f t="shared" si="1"/>
        <v>0</v>
      </c>
    </row>
    <row r="119" spans="1:256">
      <c r="A119" s="828" t="s">
        <v>947</v>
      </c>
      <c r="B119" s="888" t="s">
        <v>972</v>
      </c>
      <c r="C119" s="886">
        <v>6</v>
      </c>
      <c r="D119" s="1262"/>
      <c r="E119" s="887">
        <f t="shared" si="1"/>
        <v>0</v>
      </c>
    </row>
    <row r="120" spans="1:256" s="797" customFormat="1" ht="12">
      <c r="A120" s="872" t="s">
        <v>945</v>
      </c>
      <c r="B120" s="888" t="s">
        <v>973</v>
      </c>
      <c r="C120" s="886">
        <v>350</v>
      </c>
      <c r="D120" s="1262"/>
      <c r="E120" s="887">
        <f t="shared" si="1"/>
        <v>0</v>
      </c>
      <c r="F120" s="900"/>
      <c r="G120" s="900"/>
      <c r="H120" s="901"/>
      <c r="I120" s="902"/>
      <c r="J120" s="900"/>
      <c r="K120" s="900"/>
      <c r="L120" s="901"/>
      <c r="M120" s="902"/>
      <c r="N120" s="900"/>
      <c r="O120" s="900"/>
      <c r="P120" s="901"/>
      <c r="Q120" s="902"/>
      <c r="R120" s="900"/>
      <c r="S120" s="900"/>
      <c r="T120" s="901"/>
      <c r="U120" s="902"/>
      <c r="V120" s="900"/>
      <c r="W120" s="900"/>
      <c r="X120" s="901"/>
      <c r="Y120" s="902"/>
      <c r="Z120" s="900"/>
      <c r="AA120" s="900"/>
      <c r="AB120" s="901"/>
      <c r="AC120" s="902"/>
      <c r="AD120" s="900"/>
      <c r="AE120" s="900"/>
      <c r="AF120" s="901"/>
      <c r="AG120" s="902"/>
      <c r="AH120" s="900"/>
      <c r="AI120" s="900"/>
      <c r="AJ120" s="901"/>
      <c r="AK120" s="902"/>
      <c r="AL120" s="900"/>
      <c r="AM120" s="900"/>
      <c r="AN120" s="901"/>
      <c r="AO120" s="902"/>
      <c r="AP120" s="900"/>
      <c r="AQ120" s="900"/>
      <c r="AR120" s="901"/>
      <c r="AS120" s="902"/>
      <c r="AT120" s="900"/>
      <c r="AU120" s="900"/>
      <c r="AV120" s="901"/>
      <c r="AW120" s="902"/>
      <c r="AX120" s="900"/>
      <c r="AY120" s="900"/>
      <c r="AZ120" s="901"/>
      <c r="BA120" s="902"/>
      <c r="BB120" s="900"/>
      <c r="BC120" s="900"/>
      <c r="BD120" s="901"/>
      <c r="BE120" s="902"/>
      <c r="BF120" s="900"/>
      <c r="BG120" s="900"/>
      <c r="BH120" s="901"/>
      <c r="BI120" s="902"/>
      <c r="BJ120" s="900"/>
      <c r="BK120" s="900"/>
      <c r="BL120" s="901"/>
      <c r="BM120" s="902"/>
      <c r="BN120" s="900"/>
      <c r="BO120" s="900"/>
      <c r="BP120" s="901"/>
      <c r="BQ120" s="902"/>
      <c r="BR120" s="900"/>
      <c r="BS120" s="900"/>
      <c r="BT120" s="901"/>
      <c r="BU120" s="902"/>
      <c r="BV120" s="900"/>
      <c r="BW120" s="900"/>
      <c r="BX120" s="901"/>
      <c r="BY120" s="902"/>
      <c r="BZ120" s="900"/>
      <c r="CA120" s="900"/>
      <c r="CB120" s="901"/>
      <c r="CC120" s="902"/>
      <c r="CD120" s="900"/>
      <c r="CE120" s="900"/>
      <c r="CF120" s="901"/>
      <c r="CG120" s="902"/>
      <c r="CH120" s="900"/>
      <c r="CI120" s="900"/>
      <c r="CJ120" s="901"/>
      <c r="CK120" s="902"/>
      <c r="CL120" s="900"/>
      <c r="CM120" s="900"/>
      <c r="CN120" s="901"/>
      <c r="CO120" s="902"/>
      <c r="CP120" s="900"/>
      <c r="CQ120" s="900"/>
      <c r="CR120" s="901"/>
      <c r="CS120" s="902"/>
      <c r="CT120" s="900"/>
      <c r="CU120" s="900"/>
      <c r="CV120" s="901"/>
      <c r="CW120" s="902"/>
      <c r="CX120" s="900"/>
      <c r="CY120" s="900"/>
      <c r="CZ120" s="901"/>
      <c r="DA120" s="902"/>
      <c r="DB120" s="900"/>
      <c r="DC120" s="900"/>
      <c r="DD120" s="901"/>
      <c r="DE120" s="902"/>
      <c r="DF120" s="900"/>
      <c r="DG120" s="900"/>
      <c r="DH120" s="901"/>
      <c r="DI120" s="902"/>
      <c r="DJ120" s="900"/>
      <c r="DK120" s="900"/>
      <c r="DL120" s="901"/>
      <c r="DM120" s="902"/>
      <c r="DN120" s="900"/>
      <c r="DO120" s="900"/>
      <c r="DP120" s="901"/>
      <c r="DQ120" s="902"/>
      <c r="DR120" s="900"/>
      <c r="DS120" s="900"/>
      <c r="DT120" s="901"/>
      <c r="DU120" s="902"/>
      <c r="DV120" s="900"/>
      <c r="DW120" s="900"/>
      <c r="DX120" s="901"/>
      <c r="DY120" s="902"/>
      <c r="DZ120" s="900"/>
      <c r="EA120" s="900"/>
      <c r="EB120" s="901"/>
      <c r="EC120" s="902"/>
      <c r="ED120" s="900"/>
      <c r="EE120" s="900"/>
      <c r="EF120" s="901"/>
      <c r="EG120" s="902"/>
      <c r="EH120" s="900"/>
      <c r="EI120" s="900"/>
      <c r="EJ120" s="901"/>
      <c r="EK120" s="902"/>
      <c r="EL120" s="900"/>
      <c r="EM120" s="900"/>
      <c r="EN120" s="901"/>
      <c r="EO120" s="902"/>
      <c r="EP120" s="900"/>
      <c r="EQ120" s="900"/>
      <c r="ER120" s="901"/>
      <c r="ES120" s="902"/>
      <c r="ET120" s="900"/>
      <c r="EU120" s="900"/>
      <c r="EV120" s="901"/>
      <c r="EW120" s="902"/>
      <c r="EX120" s="900"/>
      <c r="EY120" s="900"/>
      <c r="EZ120" s="901"/>
      <c r="FA120" s="902"/>
      <c r="FB120" s="900"/>
      <c r="FC120" s="900"/>
      <c r="FD120" s="901"/>
      <c r="FE120" s="902"/>
      <c r="FF120" s="900"/>
      <c r="FG120" s="900"/>
      <c r="FH120" s="901"/>
      <c r="FI120" s="902"/>
      <c r="FJ120" s="900"/>
      <c r="FK120" s="900"/>
      <c r="FL120" s="901"/>
      <c r="FM120" s="902"/>
      <c r="FN120" s="900"/>
      <c r="FO120" s="900"/>
      <c r="FP120" s="901"/>
      <c r="FQ120" s="902"/>
      <c r="FR120" s="900"/>
      <c r="FS120" s="900"/>
      <c r="FT120" s="901"/>
      <c r="FU120" s="902"/>
      <c r="FV120" s="900"/>
      <c r="FW120" s="900"/>
      <c r="FX120" s="901"/>
      <c r="FY120" s="902"/>
      <c r="FZ120" s="900"/>
      <c r="GA120" s="900"/>
      <c r="GB120" s="901"/>
      <c r="GC120" s="902"/>
      <c r="GD120" s="900"/>
      <c r="GE120" s="900"/>
      <c r="GF120" s="901"/>
      <c r="GG120" s="902"/>
      <c r="GH120" s="900"/>
      <c r="GI120" s="900"/>
      <c r="GJ120" s="901"/>
      <c r="GK120" s="902"/>
      <c r="GL120" s="900"/>
      <c r="GM120" s="900"/>
      <c r="GN120" s="901"/>
      <c r="GO120" s="902"/>
      <c r="GP120" s="900"/>
      <c r="GQ120" s="900"/>
      <c r="GR120" s="901"/>
      <c r="GS120" s="902"/>
      <c r="GT120" s="900"/>
      <c r="GU120" s="900"/>
      <c r="GV120" s="901"/>
      <c r="GW120" s="902"/>
      <c r="GX120" s="900"/>
      <c r="GY120" s="900"/>
      <c r="GZ120" s="901"/>
      <c r="HA120" s="902"/>
      <c r="HB120" s="900"/>
      <c r="HC120" s="900"/>
      <c r="HD120" s="901"/>
      <c r="HE120" s="902"/>
      <c r="HF120" s="900"/>
      <c r="HG120" s="900"/>
      <c r="HH120" s="901"/>
      <c r="HI120" s="902"/>
      <c r="HJ120" s="900"/>
      <c r="HK120" s="900"/>
      <c r="HL120" s="901"/>
      <c r="HM120" s="902"/>
      <c r="HN120" s="900"/>
      <c r="HO120" s="900"/>
      <c r="HP120" s="901"/>
      <c r="HQ120" s="902"/>
      <c r="HR120" s="900"/>
      <c r="HS120" s="900"/>
      <c r="HT120" s="901"/>
      <c r="HU120" s="902"/>
      <c r="HV120" s="900"/>
      <c r="HW120" s="900"/>
      <c r="HX120" s="901"/>
      <c r="HY120" s="902"/>
      <c r="HZ120" s="900"/>
      <c r="IA120" s="900"/>
      <c r="IB120" s="901"/>
      <c r="IC120" s="902"/>
      <c r="ID120" s="900"/>
      <c r="IE120" s="900"/>
      <c r="IF120" s="901"/>
      <c r="IG120" s="902"/>
      <c r="IH120" s="900"/>
      <c r="II120" s="900"/>
      <c r="IJ120" s="901"/>
      <c r="IK120" s="902"/>
      <c r="IL120" s="900"/>
      <c r="IM120" s="900"/>
      <c r="IN120" s="901"/>
      <c r="IO120" s="902"/>
      <c r="IP120" s="900"/>
      <c r="IQ120" s="900"/>
      <c r="IR120" s="901"/>
      <c r="IS120" s="902"/>
      <c r="IT120" s="900"/>
      <c r="IU120" s="900"/>
      <c r="IV120" s="901"/>
    </row>
    <row r="121" spans="1:256" s="797" customFormat="1" ht="12">
      <c r="A121" s="872" t="s">
        <v>945</v>
      </c>
      <c r="B121" s="888" t="s">
        <v>974</v>
      </c>
      <c r="C121" s="886">
        <v>30</v>
      </c>
      <c r="D121" s="1262"/>
      <c r="E121" s="887">
        <f t="shared" si="1"/>
        <v>0</v>
      </c>
      <c r="F121" s="903"/>
      <c r="G121" s="903"/>
      <c r="H121" s="901"/>
      <c r="I121" s="904"/>
      <c r="J121" s="903"/>
      <c r="K121" s="903"/>
      <c r="L121" s="901"/>
      <c r="M121" s="904"/>
      <c r="N121" s="903"/>
      <c r="O121" s="903"/>
      <c r="P121" s="901"/>
      <c r="Q121" s="904"/>
      <c r="R121" s="903"/>
      <c r="S121" s="903"/>
      <c r="T121" s="901"/>
      <c r="U121" s="904"/>
      <c r="V121" s="903"/>
      <c r="W121" s="903"/>
      <c r="X121" s="901"/>
      <c r="Y121" s="904"/>
      <c r="Z121" s="903"/>
      <c r="AA121" s="903"/>
      <c r="AB121" s="901"/>
      <c r="AC121" s="904"/>
      <c r="AD121" s="903"/>
      <c r="AE121" s="903"/>
      <c r="AF121" s="901"/>
      <c r="AG121" s="904"/>
      <c r="AH121" s="903"/>
      <c r="AI121" s="903"/>
      <c r="AJ121" s="901"/>
      <c r="AK121" s="904"/>
      <c r="AL121" s="903"/>
      <c r="AM121" s="903"/>
      <c r="AN121" s="901"/>
      <c r="AO121" s="904"/>
      <c r="AP121" s="903"/>
      <c r="AQ121" s="903"/>
      <c r="AR121" s="901"/>
      <c r="AS121" s="904"/>
      <c r="AT121" s="903"/>
      <c r="AU121" s="903"/>
      <c r="AV121" s="901"/>
      <c r="AW121" s="904"/>
      <c r="AX121" s="903"/>
      <c r="AY121" s="903"/>
      <c r="AZ121" s="901"/>
      <c r="BA121" s="904"/>
      <c r="BB121" s="903"/>
      <c r="BC121" s="903"/>
      <c r="BD121" s="901"/>
      <c r="BE121" s="904"/>
      <c r="BF121" s="903"/>
      <c r="BG121" s="903"/>
      <c r="BH121" s="901"/>
      <c r="BI121" s="904"/>
      <c r="BJ121" s="903"/>
      <c r="BK121" s="903"/>
      <c r="BL121" s="901"/>
      <c r="BM121" s="904"/>
      <c r="BN121" s="903"/>
      <c r="BO121" s="903"/>
      <c r="BP121" s="901"/>
      <c r="BQ121" s="904"/>
      <c r="BR121" s="903"/>
      <c r="BS121" s="903"/>
      <c r="BT121" s="901"/>
      <c r="BU121" s="904"/>
      <c r="BV121" s="903"/>
      <c r="BW121" s="903"/>
      <c r="BX121" s="901"/>
      <c r="BY121" s="904"/>
      <c r="BZ121" s="903"/>
      <c r="CA121" s="903"/>
      <c r="CB121" s="901"/>
      <c r="CC121" s="904"/>
      <c r="CD121" s="903"/>
      <c r="CE121" s="903"/>
      <c r="CF121" s="901"/>
      <c r="CG121" s="904"/>
      <c r="CH121" s="903"/>
      <c r="CI121" s="903"/>
      <c r="CJ121" s="901"/>
      <c r="CK121" s="904"/>
      <c r="CL121" s="903"/>
      <c r="CM121" s="903"/>
      <c r="CN121" s="901"/>
      <c r="CO121" s="904"/>
      <c r="CP121" s="903"/>
      <c r="CQ121" s="903"/>
      <c r="CR121" s="901"/>
      <c r="CS121" s="904"/>
      <c r="CT121" s="903"/>
      <c r="CU121" s="903"/>
      <c r="CV121" s="901"/>
      <c r="CW121" s="904"/>
      <c r="CX121" s="903"/>
      <c r="CY121" s="903"/>
      <c r="CZ121" s="901"/>
      <c r="DA121" s="904"/>
      <c r="DB121" s="903"/>
      <c r="DC121" s="903"/>
      <c r="DD121" s="901"/>
      <c r="DE121" s="904"/>
      <c r="DF121" s="903"/>
      <c r="DG121" s="903"/>
      <c r="DH121" s="901"/>
      <c r="DI121" s="904"/>
      <c r="DJ121" s="903"/>
      <c r="DK121" s="903"/>
      <c r="DL121" s="901"/>
      <c r="DM121" s="904"/>
      <c r="DN121" s="903"/>
      <c r="DO121" s="903"/>
      <c r="DP121" s="901"/>
      <c r="DQ121" s="904"/>
      <c r="DR121" s="903"/>
      <c r="DS121" s="903"/>
      <c r="DT121" s="901"/>
      <c r="DU121" s="904"/>
      <c r="DV121" s="903"/>
      <c r="DW121" s="903"/>
      <c r="DX121" s="901"/>
      <c r="DY121" s="904"/>
      <c r="DZ121" s="903"/>
      <c r="EA121" s="903"/>
      <c r="EB121" s="901"/>
      <c r="EC121" s="904"/>
      <c r="ED121" s="903"/>
      <c r="EE121" s="903"/>
      <c r="EF121" s="901"/>
      <c r="EG121" s="904"/>
      <c r="EH121" s="903"/>
      <c r="EI121" s="903"/>
      <c r="EJ121" s="901"/>
      <c r="EK121" s="904"/>
      <c r="EL121" s="903"/>
      <c r="EM121" s="903"/>
      <c r="EN121" s="901"/>
      <c r="EO121" s="904"/>
      <c r="EP121" s="903"/>
      <c r="EQ121" s="903"/>
      <c r="ER121" s="901"/>
      <c r="ES121" s="904"/>
      <c r="ET121" s="903"/>
      <c r="EU121" s="903"/>
      <c r="EV121" s="901"/>
      <c r="EW121" s="904"/>
      <c r="EX121" s="903"/>
      <c r="EY121" s="903"/>
      <c r="EZ121" s="901"/>
      <c r="FA121" s="904"/>
      <c r="FB121" s="903"/>
      <c r="FC121" s="903"/>
      <c r="FD121" s="901"/>
      <c r="FE121" s="904"/>
      <c r="FF121" s="903"/>
      <c r="FG121" s="903"/>
      <c r="FH121" s="901"/>
      <c r="FI121" s="904"/>
      <c r="FJ121" s="903"/>
      <c r="FK121" s="903"/>
      <c r="FL121" s="901"/>
      <c r="FM121" s="904"/>
      <c r="FN121" s="903"/>
      <c r="FO121" s="903"/>
      <c r="FP121" s="901"/>
      <c r="FQ121" s="904"/>
      <c r="FR121" s="903"/>
      <c r="FS121" s="903"/>
      <c r="FT121" s="901"/>
      <c r="FU121" s="904"/>
      <c r="FV121" s="903"/>
      <c r="FW121" s="903"/>
      <c r="FX121" s="901"/>
      <c r="FY121" s="904"/>
      <c r="FZ121" s="903"/>
      <c r="GA121" s="903"/>
      <c r="GB121" s="901"/>
      <c r="GC121" s="904"/>
      <c r="GD121" s="903"/>
      <c r="GE121" s="903"/>
      <c r="GF121" s="901"/>
      <c r="GG121" s="904"/>
      <c r="GH121" s="903"/>
      <c r="GI121" s="903"/>
      <c r="GJ121" s="901"/>
      <c r="GK121" s="904"/>
      <c r="GL121" s="903"/>
      <c r="GM121" s="903"/>
      <c r="GN121" s="901"/>
      <c r="GO121" s="904"/>
      <c r="GP121" s="903"/>
      <c r="GQ121" s="903"/>
      <c r="GR121" s="901"/>
      <c r="GS121" s="904"/>
      <c r="GT121" s="903"/>
      <c r="GU121" s="903"/>
      <c r="GV121" s="901"/>
      <c r="GW121" s="904"/>
      <c r="GX121" s="903"/>
      <c r="GY121" s="903"/>
      <c r="GZ121" s="901"/>
      <c r="HA121" s="904"/>
      <c r="HB121" s="903"/>
      <c r="HC121" s="903"/>
      <c r="HD121" s="901"/>
      <c r="HE121" s="904"/>
      <c r="HF121" s="903"/>
      <c r="HG121" s="903"/>
      <c r="HH121" s="901"/>
      <c r="HI121" s="904"/>
      <c r="HJ121" s="903"/>
      <c r="HK121" s="903"/>
      <c r="HL121" s="901"/>
      <c r="HM121" s="904"/>
      <c r="HN121" s="903"/>
      <c r="HO121" s="903"/>
      <c r="HP121" s="901"/>
      <c r="HQ121" s="904"/>
      <c r="HR121" s="903"/>
      <c r="HS121" s="903"/>
      <c r="HT121" s="901"/>
      <c r="HU121" s="904"/>
      <c r="HV121" s="903"/>
      <c r="HW121" s="903"/>
      <c r="HX121" s="901"/>
      <c r="HY121" s="904"/>
      <c r="HZ121" s="903"/>
      <c r="IA121" s="903"/>
      <c r="IB121" s="901"/>
      <c r="IC121" s="904"/>
      <c r="ID121" s="903"/>
      <c r="IE121" s="903"/>
      <c r="IF121" s="901"/>
      <c r="IG121" s="904"/>
      <c r="IH121" s="903"/>
      <c r="II121" s="903"/>
      <c r="IJ121" s="901"/>
      <c r="IK121" s="904"/>
      <c r="IL121" s="903"/>
      <c r="IM121" s="903"/>
      <c r="IN121" s="901"/>
      <c r="IO121" s="904"/>
      <c r="IP121" s="903"/>
      <c r="IQ121" s="903"/>
      <c r="IR121" s="901"/>
      <c r="IS121" s="904"/>
      <c r="IT121" s="903"/>
      <c r="IU121" s="903"/>
      <c r="IV121" s="901"/>
    </row>
    <row r="122" spans="1:256" s="797" customFormat="1" ht="23.25" customHeight="1">
      <c r="A122" s="874" t="s">
        <v>947</v>
      </c>
      <c r="B122" s="885" t="s">
        <v>975</v>
      </c>
      <c r="C122" s="886">
        <v>66</v>
      </c>
      <c r="D122" s="1262"/>
      <c r="E122" s="887">
        <f t="shared" si="1"/>
        <v>0</v>
      </c>
      <c r="F122" s="903"/>
      <c r="G122" s="903"/>
      <c r="H122" s="901"/>
      <c r="I122" s="904"/>
      <c r="J122" s="903"/>
      <c r="K122" s="903"/>
      <c r="L122" s="901"/>
      <c r="M122" s="904"/>
      <c r="N122" s="903"/>
      <c r="O122" s="903"/>
      <c r="P122" s="901"/>
      <c r="Q122" s="904"/>
      <c r="R122" s="903"/>
      <c r="S122" s="903"/>
      <c r="T122" s="901"/>
      <c r="U122" s="904"/>
      <c r="V122" s="903"/>
      <c r="W122" s="903"/>
      <c r="X122" s="901"/>
      <c r="Y122" s="904"/>
      <c r="Z122" s="903"/>
      <c r="AA122" s="903"/>
      <c r="AB122" s="901"/>
      <c r="AC122" s="904"/>
      <c r="AD122" s="903"/>
      <c r="AE122" s="903"/>
      <c r="AF122" s="901"/>
      <c r="AG122" s="904"/>
      <c r="AH122" s="903"/>
      <c r="AI122" s="903"/>
      <c r="AJ122" s="901"/>
      <c r="AK122" s="904"/>
      <c r="AL122" s="903"/>
      <c r="AM122" s="903"/>
      <c r="AN122" s="901"/>
      <c r="AO122" s="904"/>
      <c r="AP122" s="903"/>
      <c r="AQ122" s="903"/>
      <c r="AR122" s="901"/>
      <c r="AS122" s="904"/>
      <c r="AT122" s="903"/>
      <c r="AU122" s="903"/>
      <c r="AV122" s="901"/>
      <c r="AW122" s="904"/>
      <c r="AX122" s="903"/>
      <c r="AY122" s="903"/>
      <c r="AZ122" s="901"/>
      <c r="BA122" s="904"/>
      <c r="BB122" s="903"/>
      <c r="BC122" s="903"/>
      <c r="BD122" s="901"/>
      <c r="BE122" s="904"/>
      <c r="BF122" s="903"/>
      <c r="BG122" s="903"/>
      <c r="BH122" s="901"/>
      <c r="BI122" s="904"/>
      <c r="BJ122" s="903"/>
      <c r="BK122" s="903"/>
      <c r="BL122" s="901"/>
      <c r="BM122" s="904"/>
      <c r="BN122" s="903"/>
      <c r="BO122" s="903"/>
      <c r="BP122" s="901"/>
      <c r="BQ122" s="904"/>
      <c r="BR122" s="903"/>
      <c r="BS122" s="903"/>
      <c r="BT122" s="901"/>
      <c r="BU122" s="904"/>
      <c r="BV122" s="903"/>
      <c r="BW122" s="903"/>
      <c r="BX122" s="901"/>
      <c r="BY122" s="904"/>
      <c r="BZ122" s="903"/>
      <c r="CA122" s="903"/>
      <c r="CB122" s="901"/>
      <c r="CC122" s="904"/>
      <c r="CD122" s="903"/>
      <c r="CE122" s="903"/>
      <c r="CF122" s="901"/>
      <c r="CG122" s="904"/>
      <c r="CH122" s="903"/>
      <c r="CI122" s="903"/>
      <c r="CJ122" s="901"/>
      <c r="CK122" s="904"/>
      <c r="CL122" s="903"/>
      <c r="CM122" s="903"/>
      <c r="CN122" s="901"/>
      <c r="CO122" s="904"/>
      <c r="CP122" s="903"/>
      <c r="CQ122" s="903"/>
      <c r="CR122" s="901"/>
      <c r="CS122" s="904"/>
      <c r="CT122" s="903"/>
      <c r="CU122" s="903"/>
      <c r="CV122" s="901"/>
      <c r="CW122" s="904"/>
      <c r="CX122" s="903"/>
      <c r="CY122" s="903"/>
      <c r="CZ122" s="901"/>
      <c r="DA122" s="904"/>
      <c r="DB122" s="903"/>
      <c r="DC122" s="903"/>
      <c r="DD122" s="901"/>
      <c r="DE122" s="904"/>
      <c r="DF122" s="903"/>
      <c r="DG122" s="903"/>
      <c r="DH122" s="901"/>
      <c r="DI122" s="904"/>
      <c r="DJ122" s="903"/>
      <c r="DK122" s="903"/>
      <c r="DL122" s="901"/>
      <c r="DM122" s="904"/>
      <c r="DN122" s="903"/>
      <c r="DO122" s="903"/>
      <c r="DP122" s="901"/>
      <c r="DQ122" s="904"/>
      <c r="DR122" s="903"/>
      <c r="DS122" s="903"/>
      <c r="DT122" s="901"/>
      <c r="DU122" s="904"/>
      <c r="DV122" s="903"/>
      <c r="DW122" s="903"/>
      <c r="DX122" s="901"/>
      <c r="DY122" s="904"/>
      <c r="DZ122" s="903"/>
      <c r="EA122" s="903"/>
      <c r="EB122" s="901"/>
      <c r="EC122" s="904"/>
      <c r="ED122" s="903"/>
      <c r="EE122" s="903"/>
      <c r="EF122" s="901"/>
      <c r="EG122" s="904"/>
      <c r="EH122" s="903"/>
      <c r="EI122" s="903"/>
      <c r="EJ122" s="901"/>
      <c r="EK122" s="904"/>
      <c r="EL122" s="903"/>
      <c r="EM122" s="903"/>
      <c r="EN122" s="901"/>
      <c r="EO122" s="904"/>
      <c r="EP122" s="903"/>
      <c r="EQ122" s="903"/>
      <c r="ER122" s="901"/>
      <c r="ES122" s="904"/>
      <c r="ET122" s="903"/>
      <c r="EU122" s="903"/>
      <c r="EV122" s="901"/>
      <c r="EW122" s="904"/>
      <c r="EX122" s="903"/>
      <c r="EY122" s="903"/>
      <c r="EZ122" s="901"/>
      <c r="FA122" s="904"/>
      <c r="FB122" s="903"/>
      <c r="FC122" s="903"/>
      <c r="FD122" s="901"/>
      <c r="FE122" s="904"/>
      <c r="FF122" s="903"/>
      <c r="FG122" s="903"/>
      <c r="FH122" s="901"/>
      <c r="FI122" s="904"/>
      <c r="FJ122" s="903"/>
      <c r="FK122" s="903"/>
      <c r="FL122" s="901"/>
      <c r="FM122" s="904"/>
      <c r="FN122" s="903"/>
      <c r="FO122" s="903"/>
      <c r="FP122" s="901"/>
      <c r="FQ122" s="904"/>
      <c r="FR122" s="903"/>
      <c r="FS122" s="903"/>
      <c r="FT122" s="901"/>
      <c r="FU122" s="904"/>
      <c r="FV122" s="903"/>
      <c r="FW122" s="903"/>
      <c r="FX122" s="901"/>
      <c r="FY122" s="904"/>
      <c r="FZ122" s="903"/>
      <c r="GA122" s="903"/>
      <c r="GB122" s="901"/>
      <c r="GC122" s="904"/>
      <c r="GD122" s="903"/>
      <c r="GE122" s="903"/>
      <c r="GF122" s="901"/>
      <c r="GG122" s="904"/>
      <c r="GH122" s="903"/>
      <c r="GI122" s="903"/>
      <c r="GJ122" s="901"/>
      <c r="GK122" s="904"/>
      <c r="GL122" s="903"/>
      <c r="GM122" s="903"/>
      <c r="GN122" s="901"/>
      <c r="GO122" s="904"/>
      <c r="GP122" s="903"/>
      <c r="GQ122" s="903"/>
      <c r="GR122" s="901"/>
      <c r="GS122" s="904"/>
      <c r="GT122" s="903"/>
      <c r="GU122" s="903"/>
      <c r="GV122" s="901"/>
      <c r="GW122" s="904"/>
      <c r="GX122" s="903"/>
      <c r="GY122" s="903"/>
      <c r="GZ122" s="901"/>
      <c r="HA122" s="904"/>
      <c r="HB122" s="903"/>
      <c r="HC122" s="903"/>
      <c r="HD122" s="901"/>
      <c r="HE122" s="904"/>
      <c r="HF122" s="903"/>
      <c r="HG122" s="903"/>
      <c r="HH122" s="901"/>
      <c r="HI122" s="904"/>
      <c r="HJ122" s="903"/>
      <c r="HK122" s="903"/>
      <c r="HL122" s="901"/>
      <c r="HM122" s="904"/>
      <c r="HN122" s="903"/>
      <c r="HO122" s="903"/>
      <c r="HP122" s="901"/>
      <c r="HQ122" s="904"/>
      <c r="HR122" s="903"/>
      <c r="HS122" s="903"/>
      <c r="HT122" s="901"/>
      <c r="HU122" s="904"/>
      <c r="HV122" s="903"/>
      <c r="HW122" s="903"/>
      <c r="HX122" s="901"/>
      <c r="HY122" s="904"/>
      <c r="HZ122" s="903"/>
      <c r="IA122" s="903"/>
      <c r="IB122" s="901"/>
      <c r="IC122" s="904"/>
      <c r="ID122" s="903"/>
      <c r="IE122" s="903"/>
      <c r="IF122" s="901"/>
      <c r="IG122" s="904"/>
      <c r="IH122" s="903"/>
      <c r="II122" s="903"/>
      <c r="IJ122" s="901"/>
      <c r="IK122" s="904"/>
      <c r="IL122" s="903"/>
      <c r="IM122" s="903"/>
      <c r="IN122" s="901"/>
      <c r="IO122" s="904"/>
      <c r="IP122" s="903"/>
      <c r="IQ122" s="903"/>
      <c r="IR122" s="901"/>
      <c r="IS122" s="904"/>
      <c r="IT122" s="903"/>
      <c r="IU122" s="903"/>
      <c r="IV122" s="901"/>
    </row>
    <row r="123" spans="1:256" s="797" customFormat="1" ht="22.5">
      <c r="A123" s="872" t="s">
        <v>945</v>
      </c>
      <c r="B123" s="885" t="s">
        <v>976</v>
      </c>
      <c r="C123" s="886">
        <v>102</v>
      </c>
      <c r="D123" s="1262"/>
      <c r="E123" s="887">
        <f t="shared" si="1"/>
        <v>0</v>
      </c>
      <c r="F123" s="903"/>
      <c r="G123" s="903"/>
      <c r="H123" s="901"/>
      <c r="I123" s="904"/>
      <c r="J123" s="903"/>
      <c r="K123" s="903"/>
      <c r="L123" s="901"/>
      <c r="M123" s="904"/>
      <c r="N123" s="903"/>
      <c r="O123" s="903"/>
      <c r="P123" s="901"/>
      <c r="Q123" s="904"/>
      <c r="R123" s="903"/>
      <c r="S123" s="903"/>
      <c r="T123" s="901"/>
      <c r="U123" s="904"/>
      <c r="V123" s="903"/>
      <c r="W123" s="903"/>
      <c r="X123" s="901"/>
      <c r="Y123" s="904"/>
      <c r="Z123" s="903"/>
      <c r="AA123" s="903"/>
      <c r="AB123" s="901"/>
      <c r="AC123" s="904"/>
      <c r="AD123" s="903"/>
      <c r="AE123" s="903"/>
      <c r="AF123" s="901"/>
      <c r="AG123" s="904"/>
      <c r="AH123" s="903"/>
      <c r="AI123" s="903"/>
      <c r="AJ123" s="901"/>
      <c r="AK123" s="904"/>
      <c r="AL123" s="903"/>
      <c r="AM123" s="903"/>
      <c r="AN123" s="901"/>
      <c r="AO123" s="904"/>
      <c r="AP123" s="903"/>
      <c r="AQ123" s="903"/>
      <c r="AR123" s="901"/>
      <c r="AS123" s="904"/>
      <c r="AT123" s="903"/>
      <c r="AU123" s="903"/>
      <c r="AV123" s="901"/>
      <c r="AW123" s="904"/>
      <c r="AX123" s="903"/>
      <c r="AY123" s="903"/>
      <c r="AZ123" s="901"/>
      <c r="BA123" s="904"/>
      <c r="BB123" s="903"/>
      <c r="BC123" s="903"/>
      <c r="BD123" s="901"/>
      <c r="BE123" s="904"/>
      <c r="BF123" s="903"/>
      <c r="BG123" s="903"/>
      <c r="BH123" s="901"/>
      <c r="BI123" s="904"/>
      <c r="BJ123" s="903"/>
      <c r="BK123" s="903"/>
      <c r="BL123" s="901"/>
      <c r="BM123" s="904"/>
      <c r="BN123" s="903"/>
      <c r="BO123" s="903"/>
      <c r="BP123" s="901"/>
      <c r="BQ123" s="904"/>
      <c r="BR123" s="903"/>
      <c r="BS123" s="903"/>
      <c r="BT123" s="901"/>
      <c r="BU123" s="904"/>
      <c r="BV123" s="903"/>
      <c r="BW123" s="903"/>
      <c r="BX123" s="901"/>
      <c r="BY123" s="904"/>
      <c r="BZ123" s="903"/>
      <c r="CA123" s="903"/>
      <c r="CB123" s="901"/>
      <c r="CC123" s="904"/>
      <c r="CD123" s="903"/>
      <c r="CE123" s="903"/>
      <c r="CF123" s="901"/>
      <c r="CG123" s="904"/>
      <c r="CH123" s="903"/>
      <c r="CI123" s="903"/>
      <c r="CJ123" s="901"/>
      <c r="CK123" s="904"/>
      <c r="CL123" s="903"/>
      <c r="CM123" s="903"/>
      <c r="CN123" s="901"/>
      <c r="CO123" s="904"/>
      <c r="CP123" s="903"/>
      <c r="CQ123" s="903"/>
      <c r="CR123" s="901"/>
      <c r="CS123" s="904"/>
      <c r="CT123" s="903"/>
      <c r="CU123" s="903"/>
      <c r="CV123" s="901"/>
      <c r="CW123" s="904"/>
      <c r="CX123" s="903"/>
      <c r="CY123" s="903"/>
      <c r="CZ123" s="901"/>
      <c r="DA123" s="904"/>
      <c r="DB123" s="903"/>
      <c r="DC123" s="903"/>
      <c r="DD123" s="901"/>
      <c r="DE123" s="904"/>
      <c r="DF123" s="903"/>
      <c r="DG123" s="903"/>
      <c r="DH123" s="901"/>
      <c r="DI123" s="904"/>
      <c r="DJ123" s="903"/>
      <c r="DK123" s="903"/>
      <c r="DL123" s="901"/>
      <c r="DM123" s="904"/>
      <c r="DN123" s="903"/>
      <c r="DO123" s="903"/>
      <c r="DP123" s="901"/>
      <c r="DQ123" s="904"/>
      <c r="DR123" s="903"/>
      <c r="DS123" s="903"/>
      <c r="DT123" s="901"/>
      <c r="DU123" s="904"/>
      <c r="DV123" s="903"/>
      <c r="DW123" s="903"/>
      <c r="DX123" s="901"/>
      <c r="DY123" s="904"/>
      <c r="DZ123" s="903"/>
      <c r="EA123" s="903"/>
      <c r="EB123" s="901"/>
      <c r="EC123" s="904"/>
      <c r="ED123" s="903"/>
      <c r="EE123" s="903"/>
      <c r="EF123" s="901"/>
      <c r="EG123" s="904"/>
      <c r="EH123" s="903"/>
      <c r="EI123" s="903"/>
      <c r="EJ123" s="901"/>
      <c r="EK123" s="904"/>
      <c r="EL123" s="903"/>
      <c r="EM123" s="903"/>
      <c r="EN123" s="901"/>
      <c r="EO123" s="904"/>
      <c r="EP123" s="903"/>
      <c r="EQ123" s="903"/>
      <c r="ER123" s="901"/>
      <c r="ES123" s="904"/>
      <c r="ET123" s="903"/>
      <c r="EU123" s="903"/>
      <c r="EV123" s="901"/>
      <c r="EW123" s="904"/>
      <c r="EX123" s="903"/>
      <c r="EY123" s="903"/>
      <c r="EZ123" s="901"/>
      <c r="FA123" s="904"/>
      <c r="FB123" s="903"/>
      <c r="FC123" s="903"/>
      <c r="FD123" s="901"/>
      <c r="FE123" s="904"/>
      <c r="FF123" s="903"/>
      <c r="FG123" s="903"/>
      <c r="FH123" s="901"/>
      <c r="FI123" s="904"/>
      <c r="FJ123" s="903"/>
      <c r="FK123" s="903"/>
      <c r="FL123" s="901"/>
      <c r="FM123" s="904"/>
      <c r="FN123" s="903"/>
      <c r="FO123" s="903"/>
      <c r="FP123" s="901"/>
      <c r="FQ123" s="904"/>
      <c r="FR123" s="903"/>
      <c r="FS123" s="903"/>
      <c r="FT123" s="901"/>
      <c r="FU123" s="904"/>
      <c r="FV123" s="903"/>
      <c r="FW123" s="903"/>
      <c r="FX123" s="901"/>
      <c r="FY123" s="904"/>
      <c r="FZ123" s="903"/>
      <c r="GA123" s="903"/>
      <c r="GB123" s="901"/>
      <c r="GC123" s="904"/>
      <c r="GD123" s="903"/>
      <c r="GE123" s="903"/>
      <c r="GF123" s="901"/>
      <c r="GG123" s="904"/>
      <c r="GH123" s="903"/>
      <c r="GI123" s="903"/>
      <c r="GJ123" s="901"/>
      <c r="GK123" s="904"/>
      <c r="GL123" s="903"/>
      <c r="GM123" s="903"/>
      <c r="GN123" s="901"/>
      <c r="GO123" s="904"/>
      <c r="GP123" s="903"/>
      <c r="GQ123" s="903"/>
      <c r="GR123" s="901"/>
      <c r="GS123" s="904"/>
      <c r="GT123" s="903"/>
      <c r="GU123" s="903"/>
      <c r="GV123" s="901"/>
      <c r="GW123" s="904"/>
      <c r="GX123" s="903"/>
      <c r="GY123" s="903"/>
      <c r="GZ123" s="901"/>
      <c r="HA123" s="904"/>
      <c r="HB123" s="903"/>
      <c r="HC123" s="903"/>
      <c r="HD123" s="901"/>
      <c r="HE123" s="904"/>
      <c r="HF123" s="903"/>
      <c r="HG123" s="903"/>
      <c r="HH123" s="901"/>
      <c r="HI123" s="904"/>
      <c r="HJ123" s="903"/>
      <c r="HK123" s="903"/>
      <c r="HL123" s="901"/>
      <c r="HM123" s="904"/>
      <c r="HN123" s="903"/>
      <c r="HO123" s="903"/>
      <c r="HP123" s="901"/>
      <c r="HQ123" s="904"/>
      <c r="HR123" s="903"/>
      <c r="HS123" s="903"/>
      <c r="HT123" s="901"/>
      <c r="HU123" s="904"/>
      <c r="HV123" s="903"/>
      <c r="HW123" s="903"/>
      <c r="HX123" s="901"/>
      <c r="HY123" s="904"/>
      <c r="HZ123" s="903"/>
      <c r="IA123" s="903"/>
      <c r="IB123" s="901"/>
      <c r="IC123" s="904"/>
      <c r="ID123" s="903"/>
      <c r="IE123" s="903"/>
      <c r="IF123" s="901"/>
      <c r="IG123" s="904"/>
      <c r="IH123" s="903"/>
      <c r="II123" s="903"/>
      <c r="IJ123" s="901"/>
      <c r="IK123" s="904"/>
      <c r="IL123" s="903"/>
      <c r="IM123" s="903"/>
      <c r="IN123" s="901"/>
      <c r="IO123" s="904"/>
      <c r="IP123" s="903"/>
      <c r="IQ123" s="903"/>
      <c r="IR123" s="901"/>
      <c r="IS123" s="904"/>
      <c r="IT123" s="903"/>
      <c r="IU123" s="903"/>
      <c r="IV123" s="901"/>
    </row>
    <row r="124" spans="1:256" s="797" customFormat="1" ht="12">
      <c r="A124" s="828" t="s">
        <v>947</v>
      </c>
      <c r="B124" s="888" t="s">
        <v>977</v>
      </c>
      <c r="C124" s="886">
        <v>187</v>
      </c>
      <c r="D124" s="1262"/>
      <c r="E124" s="887">
        <f t="shared" si="1"/>
        <v>0</v>
      </c>
      <c r="F124" s="903"/>
      <c r="G124" s="903"/>
      <c r="H124" s="901"/>
      <c r="I124" s="904"/>
      <c r="J124" s="903"/>
      <c r="K124" s="903"/>
      <c r="L124" s="901"/>
      <c r="M124" s="904"/>
      <c r="N124" s="903"/>
      <c r="O124" s="903"/>
      <c r="P124" s="901"/>
      <c r="Q124" s="904"/>
      <c r="R124" s="903"/>
      <c r="S124" s="903"/>
      <c r="T124" s="901"/>
      <c r="U124" s="904"/>
      <c r="V124" s="903"/>
      <c r="W124" s="903"/>
      <c r="X124" s="901"/>
      <c r="Y124" s="904"/>
      <c r="Z124" s="903"/>
      <c r="AA124" s="903"/>
      <c r="AB124" s="901"/>
      <c r="AC124" s="904"/>
      <c r="AD124" s="903"/>
      <c r="AE124" s="903"/>
      <c r="AF124" s="901"/>
      <c r="AG124" s="904"/>
      <c r="AH124" s="903"/>
      <c r="AI124" s="903"/>
      <c r="AJ124" s="901"/>
      <c r="AK124" s="904"/>
      <c r="AL124" s="903"/>
      <c r="AM124" s="903"/>
      <c r="AN124" s="901"/>
      <c r="AO124" s="904"/>
      <c r="AP124" s="903"/>
      <c r="AQ124" s="903"/>
      <c r="AR124" s="901"/>
      <c r="AS124" s="904"/>
      <c r="AT124" s="903"/>
      <c r="AU124" s="903"/>
      <c r="AV124" s="901"/>
      <c r="AW124" s="904"/>
      <c r="AX124" s="903"/>
      <c r="AY124" s="903"/>
      <c r="AZ124" s="901"/>
      <c r="BA124" s="904"/>
      <c r="BB124" s="903"/>
      <c r="BC124" s="903"/>
      <c r="BD124" s="901"/>
      <c r="BE124" s="904"/>
      <c r="BF124" s="903"/>
      <c r="BG124" s="903"/>
      <c r="BH124" s="901"/>
      <c r="BI124" s="904"/>
      <c r="BJ124" s="903"/>
      <c r="BK124" s="903"/>
      <c r="BL124" s="901"/>
      <c r="BM124" s="904"/>
      <c r="BN124" s="903"/>
      <c r="BO124" s="903"/>
      <c r="BP124" s="901"/>
      <c r="BQ124" s="904"/>
      <c r="BR124" s="903"/>
      <c r="BS124" s="903"/>
      <c r="BT124" s="901"/>
      <c r="BU124" s="904"/>
      <c r="BV124" s="903"/>
      <c r="BW124" s="903"/>
      <c r="BX124" s="901"/>
      <c r="BY124" s="904"/>
      <c r="BZ124" s="903"/>
      <c r="CA124" s="903"/>
      <c r="CB124" s="901"/>
      <c r="CC124" s="904"/>
      <c r="CD124" s="903"/>
      <c r="CE124" s="903"/>
      <c r="CF124" s="901"/>
      <c r="CG124" s="904"/>
      <c r="CH124" s="903"/>
      <c r="CI124" s="903"/>
      <c r="CJ124" s="901"/>
      <c r="CK124" s="904"/>
      <c r="CL124" s="903"/>
      <c r="CM124" s="903"/>
      <c r="CN124" s="901"/>
      <c r="CO124" s="904"/>
      <c r="CP124" s="903"/>
      <c r="CQ124" s="903"/>
      <c r="CR124" s="901"/>
      <c r="CS124" s="904"/>
      <c r="CT124" s="903"/>
      <c r="CU124" s="903"/>
      <c r="CV124" s="901"/>
      <c r="CW124" s="904"/>
      <c r="CX124" s="903"/>
      <c r="CY124" s="903"/>
      <c r="CZ124" s="901"/>
      <c r="DA124" s="904"/>
      <c r="DB124" s="903"/>
      <c r="DC124" s="903"/>
      <c r="DD124" s="901"/>
      <c r="DE124" s="904"/>
      <c r="DF124" s="903"/>
      <c r="DG124" s="903"/>
      <c r="DH124" s="901"/>
      <c r="DI124" s="904"/>
      <c r="DJ124" s="903"/>
      <c r="DK124" s="903"/>
      <c r="DL124" s="901"/>
      <c r="DM124" s="904"/>
      <c r="DN124" s="903"/>
      <c r="DO124" s="903"/>
      <c r="DP124" s="901"/>
      <c r="DQ124" s="904"/>
      <c r="DR124" s="903"/>
      <c r="DS124" s="903"/>
      <c r="DT124" s="901"/>
      <c r="DU124" s="904"/>
      <c r="DV124" s="903"/>
      <c r="DW124" s="903"/>
      <c r="DX124" s="901"/>
      <c r="DY124" s="904"/>
      <c r="DZ124" s="903"/>
      <c r="EA124" s="903"/>
      <c r="EB124" s="901"/>
      <c r="EC124" s="904"/>
      <c r="ED124" s="903"/>
      <c r="EE124" s="903"/>
      <c r="EF124" s="901"/>
      <c r="EG124" s="904"/>
      <c r="EH124" s="903"/>
      <c r="EI124" s="903"/>
      <c r="EJ124" s="901"/>
      <c r="EK124" s="904"/>
      <c r="EL124" s="903"/>
      <c r="EM124" s="903"/>
      <c r="EN124" s="901"/>
      <c r="EO124" s="904"/>
      <c r="EP124" s="903"/>
      <c r="EQ124" s="903"/>
      <c r="ER124" s="901"/>
      <c r="ES124" s="904"/>
      <c r="ET124" s="903"/>
      <c r="EU124" s="903"/>
      <c r="EV124" s="901"/>
      <c r="EW124" s="904"/>
      <c r="EX124" s="903"/>
      <c r="EY124" s="903"/>
      <c r="EZ124" s="901"/>
      <c r="FA124" s="904"/>
      <c r="FB124" s="903"/>
      <c r="FC124" s="903"/>
      <c r="FD124" s="901"/>
      <c r="FE124" s="904"/>
      <c r="FF124" s="903"/>
      <c r="FG124" s="903"/>
      <c r="FH124" s="901"/>
      <c r="FI124" s="904"/>
      <c r="FJ124" s="903"/>
      <c r="FK124" s="903"/>
      <c r="FL124" s="901"/>
      <c r="FM124" s="904"/>
      <c r="FN124" s="903"/>
      <c r="FO124" s="903"/>
      <c r="FP124" s="901"/>
      <c r="FQ124" s="904"/>
      <c r="FR124" s="903"/>
      <c r="FS124" s="903"/>
      <c r="FT124" s="901"/>
      <c r="FU124" s="904"/>
      <c r="FV124" s="903"/>
      <c r="FW124" s="903"/>
      <c r="FX124" s="901"/>
      <c r="FY124" s="904"/>
      <c r="FZ124" s="903"/>
      <c r="GA124" s="903"/>
      <c r="GB124" s="901"/>
      <c r="GC124" s="904"/>
      <c r="GD124" s="903"/>
      <c r="GE124" s="903"/>
      <c r="GF124" s="901"/>
      <c r="GG124" s="904"/>
      <c r="GH124" s="903"/>
      <c r="GI124" s="903"/>
      <c r="GJ124" s="901"/>
      <c r="GK124" s="904"/>
      <c r="GL124" s="903"/>
      <c r="GM124" s="903"/>
      <c r="GN124" s="901"/>
      <c r="GO124" s="904"/>
      <c r="GP124" s="903"/>
      <c r="GQ124" s="903"/>
      <c r="GR124" s="901"/>
      <c r="GS124" s="904"/>
      <c r="GT124" s="903"/>
      <c r="GU124" s="903"/>
      <c r="GV124" s="901"/>
      <c r="GW124" s="904"/>
      <c r="GX124" s="903"/>
      <c r="GY124" s="903"/>
      <c r="GZ124" s="901"/>
      <c r="HA124" s="904"/>
      <c r="HB124" s="903"/>
      <c r="HC124" s="903"/>
      <c r="HD124" s="901"/>
      <c r="HE124" s="904"/>
      <c r="HF124" s="903"/>
      <c r="HG124" s="903"/>
      <c r="HH124" s="901"/>
      <c r="HI124" s="904"/>
      <c r="HJ124" s="903"/>
      <c r="HK124" s="903"/>
      <c r="HL124" s="901"/>
      <c r="HM124" s="904"/>
      <c r="HN124" s="903"/>
      <c r="HO124" s="903"/>
      <c r="HP124" s="901"/>
      <c r="HQ124" s="904"/>
      <c r="HR124" s="903"/>
      <c r="HS124" s="903"/>
      <c r="HT124" s="901"/>
      <c r="HU124" s="904"/>
      <c r="HV124" s="903"/>
      <c r="HW124" s="903"/>
      <c r="HX124" s="901"/>
      <c r="HY124" s="904"/>
      <c r="HZ124" s="903"/>
      <c r="IA124" s="903"/>
      <c r="IB124" s="901"/>
      <c r="IC124" s="904"/>
      <c r="ID124" s="903"/>
      <c r="IE124" s="903"/>
      <c r="IF124" s="901"/>
      <c r="IG124" s="904"/>
      <c r="IH124" s="903"/>
      <c r="II124" s="903"/>
      <c r="IJ124" s="901"/>
      <c r="IK124" s="904"/>
      <c r="IL124" s="903"/>
      <c r="IM124" s="903"/>
      <c r="IN124" s="901"/>
      <c r="IO124" s="904"/>
      <c r="IP124" s="903"/>
      <c r="IQ124" s="903"/>
      <c r="IR124" s="901"/>
      <c r="IS124" s="904"/>
      <c r="IT124" s="903"/>
      <c r="IU124" s="903"/>
      <c r="IV124" s="901"/>
    </row>
    <row r="125" spans="1:256" s="797" customFormat="1" ht="12">
      <c r="A125" s="828" t="s">
        <v>947</v>
      </c>
      <c r="B125" s="888" t="s">
        <v>978</v>
      </c>
      <c r="C125" s="886">
        <v>268</v>
      </c>
      <c r="D125" s="1262"/>
      <c r="E125" s="887">
        <f t="shared" si="1"/>
        <v>0</v>
      </c>
      <c r="F125" s="903"/>
      <c r="G125" s="903"/>
      <c r="H125" s="901"/>
      <c r="I125" s="904"/>
      <c r="J125" s="903"/>
      <c r="K125" s="903"/>
      <c r="L125" s="901"/>
      <c r="M125" s="904"/>
      <c r="N125" s="903"/>
      <c r="O125" s="903"/>
      <c r="P125" s="901"/>
      <c r="Q125" s="904"/>
      <c r="R125" s="903"/>
      <c r="S125" s="903"/>
      <c r="T125" s="901"/>
      <c r="U125" s="904"/>
      <c r="V125" s="903"/>
      <c r="W125" s="903"/>
      <c r="X125" s="901"/>
      <c r="Y125" s="904"/>
      <c r="Z125" s="903"/>
      <c r="AA125" s="903"/>
      <c r="AB125" s="901"/>
      <c r="AC125" s="904"/>
      <c r="AD125" s="903"/>
      <c r="AE125" s="903"/>
      <c r="AF125" s="901"/>
      <c r="AG125" s="904"/>
      <c r="AH125" s="903"/>
      <c r="AI125" s="903"/>
      <c r="AJ125" s="901"/>
      <c r="AK125" s="904"/>
      <c r="AL125" s="903"/>
      <c r="AM125" s="903"/>
      <c r="AN125" s="901"/>
      <c r="AO125" s="904"/>
      <c r="AP125" s="903"/>
      <c r="AQ125" s="903"/>
      <c r="AR125" s="901"/>
      <c r="AS125" s="904"/>
      <c r="AT125" s="903"/>
      <c r="AU125" s="903"/>
      <c r="AV125" s="901"/>
      <c r="AW125" s="904"/>
      <c r="AX125" s="903"/>
      <c r="AY125" s="903"/>
      <c r="AZ125" s="901"/>
      <c r="BA125" s="904"/>
      <c r="BB125" s="903"/>
      <c r="BC125" s="903"/>
      <c r="BD125" s="901"/>
      <c r="BE125" s="904"/>
      <c r="BF125" s="903"/>
      <c r="BG125" s="903"/>
      <c r="BH125" s="901"/>
      <c r="BI125" s="904"/>
      <c r="BJ125" s="903"/>
      <c r="BK125" s="903"/>
      <c r="BL125" s="901"/>
      <c r="BM125" s="904"/>
      <c r="BN125" s="903"/>
      <c r="BO125" s="903"/>
      <c r="BP125" s="901"/>
      <c r="BQ125" s="904"/>
      <c r="BR125" s="903"/>
      <c r="BS125" s="903"/>
      <c r="BT125" s="901"/>
      <c r="BU125" s="904"/>
      <c r="BV125" s="903"/>
      <c r="BW125" s="903"/>
      <c r="BX125" s="901"/>
      <c r="BY125" s="904"/>
      <c r="BZ125" s="903"/>
      <c r="CA125" s="903"/>
      <c r="CB125" s="901"/>
      <c r="CC125" s="904"/>
      <c r="CD125" s="903"/>
      <c r="CE125" s="903"/>
      <c r="CF125" s="901"/>
      <c r="CG125" s="904"/>
      <c r="CH125" s="903"/>
      <c r="CI125" s="903"/>
      <c r="CJ125" s="901"/>
      <c r="CK125" s="904"/>
      <c r="CL125" s="903"/>
      <c r="CM125" s="903"/>
      <c r="CN125" s="901"/>
      <c r="CO125" s="904"/>
      <c r="CP125" s="903"/>
      <c r="CQ125" s="903"/>
      <c r="CR125" s="901"/>
      <c r="CS125" s="904"/>
      <c r="CT125" s="903"/>
      <c r="CU125" s="903"/>
      <c r="CV125" s="901"/>
      <c r="CW125" s="904"/>
      <c r="CX125" s="903"/>
      <c r="CY125" s="903"/>
      <c r="CZ125" s="901"/>
      <c r="DA125" s="904"/>
      <c r="DB125" s="903"/>
      <c r="DC125" s="903"/>
      <c r="DD125" s="901"/>
      <c r="DE125" s="904"/>
      <c r="DF125" s="903"/>
      <c r="DG125" s="903"/>
      <c r="DH125" s="901"/>
      <c r="DI125" s="904"/>
      <c r="DJ125" s="903"/>
      <c r="DK125" s="903"/>
      <c r="DL125" s="901"/>
      <c r="DM125" s="904"/>
      <c r="DN125" s="903"/>
      <c r="DO125" s="903"/>
      <c r="DP125" s="901"/>
      <c r="DQ125" s="904"/>
      <c r="DR125" s="903"/>
      <c r="DS125" s="903"/>
      <c r="DT125" s="901"/>
      <c r="DU125" s="904"/>
      <c r="DV125" s="903"/>
      <c r="DW125" s="903"/>
      <c r="DX125" s="901"/>
      <c r="DY125" s="904"/>
      <c r="DZ125" s="903"/>
      <c r="EA125" s="903"/>
      <c r="EB125" s="901"/>
      <c r="EC125" s="904"/>
      <c r="ED125" s="903"/>
      <c r="EE125" s="903"/>
      <c r="EF125" s="901"/>
      <c r="EG125" s="904"/>
      <c r="EH125" s="903"/>
      <c r="EI125" s="903"/>
      <c r="EJ125" s="901"/>
      <c r="EK125" s="904"/>
      <c r="EL125" s="903"/>
      <c r="EM125" s="903"/>
      <c r="EN125" s="901"/>
      <c r="EO125" s="904"/>
      <c r="EP125" s="903"/>
      <c r="EQ125" s="903"/>
      <c r="ER125" s="901"/>
      <c r="ES125" s="904"/>
      <c r="ET125" s="903"/>
      <c r="EU125" s="903"/>
      <c r="EV125" s="901"/>
      <c r="EW125" s="904"/>
      <c r="EX125" s="903"/>
      <c r="EY125" s="903"/>
      <c r="EZ125" s="901"/>
      <c r="FA125" s="904"/>
      <c r="FB125" s="903"/>
      <c r="FC125" s="903"/>
      <c r="FD125" s="901"/>
      <c r="FE125" s="904"/>
      <c r="FF125" s="903"/>
      <c r="FG125" s="903"/>
      <c r="FH125" s="901"/>
      <c r="FI125" s="904"/>
      <c r="FJ125" s="903"/>
      <c r="FK125" s="903"/>
      <c r="FL125" s="901"/>
      <c r="FM125" s="904"/>
      <c r="FN125" s="903"/>
      <c r="FO125" s="903"/>
      <c r="FP125" s="901"/>
      <c r="FQ125" s="904"/>
      <c r="FR125" s="903"/>
      <c r="FS125" s="903"/>
      <c r="FT125" s="901"/>
      <c r="FU125" s="904"/>
      <c r="FV125" s="903"/>
      <c r="FW125" s="903"/>
      <c r="FX125" s="901"/>
      <c r="FY125" s="904"/>
      <c r="FZ125" s="903"/>
      <c r="GA125" s="903"/>
      <c r="GB125" s="901"/>
      <c r="GC125" s="904"/>
      <c r="GD125" s="903"/>
      <c r="GE125" s="903"/>
      <c r="GF125" s="901"/>
      <c r="GG125" s="904"/>
      <c r="GH125" s="903"/>
      <c r="GI125" s="903"/>
      <c r="GJ125" s="901"/>
      <c r="GK125" s="904"/>
      <c r="GL125" s="903"/>
      <c r="GM125" s="903"/>
      <c r="GN125" s="901"/>
      <c r="GO125" s="904"/>
      <c r="GP125" s="903"/>
      <c r="GQ125" s="903"/>
      <c r="GR125" s="901"/>
      <c r="GS125" s="904"/>
      <c r="GT125" s="903"/>
      <c r="GU125" s="903"/>
      <c r="GV125" s="901"/>
      <c r="GW125" s="904"/>
      <c r="GX125" s="903"/>
      <c r="GY125" s="903"/>
      <c r="GZ125" s="901"/>
      <c r="HA125" s="904"/>
      <c r="HB125" s="903"/>
      <c r="HC125" s="903"/>
      <c r="HD125" s="901"/>
      <c r="HE125" s="904"/>
      <c r="HF125" s="903"/>
      <c r="HG125" s="903"/>
      <c r="HH125" s="901"/>
      <c r="HI125" s="904"/>
      <c r="HJ125" s="903"/>
      <c r="HK125" s="903"/>
      <c r="HL125" s="901"/>
      <c r="HM125" s="904"/>
      <c r="HN125" s="903"/>
      <c r="HO125" s="903"/>
      <c r="HP125" s="901"/>
      <c r="HQ125" s="904"/>
      <c r="HR125" s="903"/>
      <c r="HS125" s="903"/>
      <c r="HT125" s="901"/>
      <c r="HU125" s="904"/>
      <c r="HV125" s="903"/>
      <c r="HW125" s="903"/>
      <c r="HX125" s="901"/>
      <c r="HY125" s="904"/>
      <c r="HZ125" s="903"/>
      <c r="IA125" s="903"/>
      <c r="IB125" s="901"/>
      <c r="IC125" s="904"/>
      <c r="ID125" s="903"/>
      <c r="IE125" s="903"/>
      <c r="IF125" s="901"/>
      <c r="IG125" s="904"/>
      <c r="IH125" s="903"/>
      <c r="II125" s="903"/>
      <c r="IJ125" s="901"/>
      <c r="IK125" s="904"/>
      <c r="IL125" s="903"/>
      <c r="IM125" s="903"/>
      <c r="IN125" s="901"/>
      <c r="IO125" s="904"/>
      <c r="IP125" s="903"/>
      <c r="IQ125" s="903"/>
      <c r="IR125" s="901"/>
      <c r="IS125" s="904"/>
      <c r="IT125" s="903"/>
      <c r="IU125" s="903"/>
      <c r="IV125" s="901"/>
    </row>
    <row r="126" spans="1:256" s="797" customFormat="1" ht="12">
      <c r="A126" s="894"/>
      <c r="B126" s="895" t="s">
        <v>896</v>
      </c>
      <c r="C126" s="896">
        <f>SUM(C110:C125)</f>
        <v>1967</v>
      </c>
      <c r="D126" s="896"/>
      <c r="E126" s="897">
        <f>SUM(E110:E125)</f>
        <v>0</v>
      </c>
      <c r="F126" s="903"/>
      <c r="G126" s="903"/>
      <c r="H126" s="901"/>
      <c r="I126" s="904"/>
      <c r="J126" s="903"/>
      <c r="K126" s="903"/>
      <c r="L126" s="901"/>
      <c r="M126" s="904"/>
      <c r="N126" s="903"/>
      <c r="O126" s="903"/>
      <c r="P126" s="901"/>
      <c r="Q126" s="904"/>
      <c r="R126" s="903"/>
      <c r="S126" s="903"/>
      <c r="T126" s="901"/>
      <c r="U126" s="904"/>
      <c r="V126" s="903"/>
      <c r="W126" s="903"/>
      <c r="X126" s="901"/>
      <c r="Y126" s="904"/>
      <c r="Z126" s="903"/>
      <c r="AA126" s="903"/>
      <c r="AB126" s="901"/>
      <c r="AC126" s="904"/>
      <c r="AD126" s="903"/>
      <c r="AE126" s="903"/>
      <c r="AF126" s="901"/>
      <c r="AG126" s="904"/>
      <c r="AH126" s="903"/>
      <c r="AI126" s="903"/>
      <c r="AJ126" s="901"/>
      <c r="AK126" s="904"/>
      <c r="AL126" s="903"/>
      <c r="AM126" s="903"/>
      <c r="AN126" s="901"/>
      <c r="AO126" s="904"/>
      <c r="AP126" s="903"/>
      <c r="AQ126" s="903"/>
      <c r="AR126" s="901"/>
      <c r="AS126" s="904"/>
      <c r="AT126" s="903"/>
      <c r="AU126" s="903"/>
      <c r="AV126" s="901"/>
      <c r="AW126" s="904"/>
      <c r="AX126" s="903"/>
      <c r="AY126" s="903"/>
      <c r="AZ126" s="901"/>
      <c r="BA126" s="904"/>
      <c r="BB126" s="903"/>
      <c r="BC126" s="903"/>
      <c r="BD126" s="901"/>
      <c r="BE126" s="904"/>
      <c r="BF126" s="903"/>
      <c r="BG126" s="903"/>
      <c r="BH126" s="901"/>
      <c r="BI126" s="904"/>
      <c r="BJ126" s="903"/>
      <c r="BK126" s="903"/>
      <c r="BL126" s="901"/>
      <c r="BM126" s="904"/>
      <c r="BN126" s="903"/>
      <c r="BO126" s="903"/>
      <c r="BP126" s="901"/>
      <c r="BQ126" s="904"/>
      <c r="BR126" s="903"/>
      <c r="BS126" s="903"/>
      <c r="BT126" s="901"/>
      <c r="BU126" s="904"/>
      <c r="BV126" s="903"/>
      <c r="BW126" s="903"/>
      <c r="BX126" s="901"/>
      <c r="BY126" s="904"/>
      <c r="BZ126" s="903"/>
      <c r="CA126" s="903"/>
      <c r="CB126" s="901"/>
      <c r="CC126" s="904"/>
      <c r="CD126" s="903"/>
      <c r="CE126" s="903"/>
      <c r="CF126" s="901"/>
      <c r="CG126" s="904"/>
      <c r="CH126" s="903"/>
      <c r="CI126" s="903"/>
      <c r="CJ126" s="901"/>
      <c r="CK126" s="904"/>
      <c r="CL126" s="903"/>
      <c r="CM126" s="903"/>
      <c r="CN126" s="901"/>
      <c r="CO126" s="904"/>
      <c r="CP126" s="903"/>
      <c r="CQ126" s="903"/>
      <c r="CR126" s="901"/>
      <c r="CS126" s="904"/>
      <c r="CT126" s="903"/>
      <c r="CU126" s="903"/>
      <c r="CV126" s="901"/>
      <c r="CW126" s="904"/>
      <c r="CX126" s="903"/>
      <c r="CY126" s="903"/>
      <c r="CZ126" s="901"/>
      <c r="DA126" s="904"/>
      <c r="DB126" s="903"/>
      <c r="DC126" s="903"/>
      <c r="DD126" s="901"/>
      <c r="DE126" s="904"/>
      <c r="DF126" s="903"/>
      <c r="DG126" s="903"/>
      <c r="DH126" s="901"/>
      <c r="DI126" s="904"/>
      <c r="DJ126" s="903"/>
      <c r="DK126" s="903"/>
      <c r="DL126" s="901"/>
      <c r="DM126" s="904"/>
      <c r="DN126" s="903"/>
      <c r="DO126" s="903"/>
      <c r="DP126" s="901"/>
      <c r="DQ126" s="904"/>
      <c r="DR126" s="903"/>
      <c r="DS126" s="903"/>
      <c r="DT126" s="901"/>
      <c r="DU126" s="904"/>
      <c r="DV126" s="903"/>
      <c r="DW126" s="903"/>
      <c r="DX126" s="901"/>
      <c r="DY126" s="904"/>
      <c r="DZ126" s="903"/>
      <c r="EA126" s="903"/>
      <c r="EB126" s="901"/>
      <c r="EC126" s="904"/>
      <c r="ED126" s="903"/>
      <c r="EE126" s="903"/>
      <c r="EF126" s="901"/>
      <c r="EG126" s="904"/>
      <c r="EH126" s="903"/>
      <c r="EI126" s="903"/>
      <c r="EJ126" s="901"/>
      <c r="EK126" s="904"/>
      <c r="EL126" s="903"/>
      <c r="EM126" s="903"/>
      <c r="EN126" s="901"/>
      <c r="EO126" s="904"/>
      <c r="EP126" s="903"/>
      <c r="EQ126" s="903"/>
      <c r="ER126" s="901"/>
      <c r="ES126" s="904"/>
      <c r="ET126" s="903"/>
      <c r="EU126" s="903"/>
      <c r="EV126" s="901"/>
      <c r="EW126" s="904"/>
      <c r="EX126" s="903"/>
      <c r="EY126" s="903"/>
      <c r="EZ126" s="901"/>
      <c r="FA126" s="904"/>
      <c r="FB126" s="903"/>
      <c r="FC126" s="903"/>
      <c r="FD126" s="901"/>
      <c r="FE126" s="904"/>
      <c r="FF126" s="903"/>
      <c r="FG126" s="903"/>
      <c r="FH126" s="901"/>
      <c r="FI126" s="904"/>
      <c r="FJ126" s="903"/>
      <c r="FK126" s="903"/>
      <c r="FL126" s="901"/>
      <c r="FM126" s="904"/>
      <c r="FN126" s="903"/>
      <c r="FO126" s="903"/>
      <c r="FP126" s="901"/>
      <c r="FQ126" s="904"/>
      <c r="FR126" s="903"/>
      <c r="FS126" s="903"/>
      <c r="FT126" s="901"/>
      <c r="FU126" s="904"/>
      <c r="FV126" s="903"/>
      <c r="FW126" s="903"/>
      <c r="FX126" s="901"/>
      <c r="FY126" s="904"/>
      <c r="FZ126" s="903"/>
      <c r="GA126" s="903"/>
      <c r="GB126" s="901"/>
      <c r="GC126" s="904"/>
      <c r="GD126" s="903"/>
      <c r="GE126" s="903"/>
      <c r="GF126" s="901"/>
      <c r="GG126" s="904"/>
      <c r="GH126" s="903"/>
      <c r="GI126" s="903"/>
      <c r="GJ126" s="901"/>
      <c r="GK126" s="904"/>
      <c r="GL126" s="903"/>
      <c r="GM126" s="903"/>
      <c r="GN126" s="901"/>
      <c r="GO126" s="904"/>
      <c r="GP126" s="903"/>
      <c r="GQ126" s="903"/>
      <c r="GR126" s="901"/>
      <c r="GS126" s="904"/>
      <c r="GT126" s="903"/>
      <c r="GU126" s="903"/>
      <c r="GV126" s="901"/>
      <c r="GW126" s="904"/>
      <c r="GX126" s="903"/>
      <c r="GY126" s="903"/>
      <c r="GZ126" s="901"/>
      <c r="HA126" s="904"/>
      <c r="HB126" s="903"/>
      <c r="HC126" s="903"/>
      <c r="HD126" s="901"/>
      <c r="HE126" s="904"/>
      <c r="HF126" s="903"/>
      <c r="HG126" s="903"/>
      <c r="HH126" s="901"/>
      <c r="HI126" s="904"/>
      <c r="HJ126" s="903"/>
      <c r="HK126" s="903"/>
      <c r="HL126" s="901"/>
      <c r="HM126" s="904"/>
      <c r="HN126" s="903"/>
      <c r="HO126" s="903"/>
      <c r="HP126" s="901"/>
      <c r="HQ126" s="904"/>
      <c r="HR126" s="903"/>
      <c r="HS126" s="903"/>
      <c r="HT126" s="901"/>
      <c r="HU126" s="904"/>
      <c r="HV126" s="903"/>
      <c r="HW126" s="903"/>
      <c r="HX126" s="901"/>
      <c r="HY126" s="904"/>
      <c r="HZ126" s="903"/>
      <c r="IA126" s="903"/>
      <c r="IB126" s="901"/>
      <c r="IC126" s="904"/>
      <c r="ID126" s="903"/>
      <c r="IE126" s="903"/>
      <c r="IF126" s="901"/>
      <c r="IG126" s="904"/>
      <c r="IH126" s="903"/>
      <c r="II126" s="903"/>
      <c r="IJ126" s="901"/>
      <c r="IK126" s="904"/>
      <c r="IL126" s="903"/>
      <c r="IM126" s="903"/>
      <c r="IN126" s="901"/>
      <c r="IO126" s="904"/>
      <c r="IP126" s="903"/>
      <c r="IQ126" s="903"/>
      <c r="IR126" s="901"/>
      <c r="IS126" s="904"/>
      <c r="IT126" s="903"/>
      <c r="IU126" s="903"/>
      <c r="IV126" s="901"/>
    </row>
    <row r="127" spans="1:256" s="797" customFormat="1" ht="12">
      <c r="A127" s="905"/>
      <c r="B127" s="906"/>
      <c r="C127" s="871"/>
      <c r="D127" s="871"/>
      <c r="E127" s="887"/>
      <c r="F127" s="903"/>
      <c r="G127" s="903"/>
      <c r="H127" s="901"/>
      <c r="I127" s="904"/>
      <c r="J127" s="903"/>
      <c r="K127" s="903"/>
      <c r="L127" s="901"/>
      <c r="M127" s="904"/>
      <c r="N127" s="903"/>
      <c r="O127" s="903"/>
      <c r="P127" s="901"/>
      <c r="Q127" s="904"/>
      <c r="R127" s="903"/>
      <c r="S127" s="903"/>
      <c r="T127" s="901"/>
      <c r="U127" s="904"/>
      <c r="V127" s="903"/>
      <c r="W127" s="903"/>
      <c r="X127" s="901"/>
      <c r="Y127" s="904"/>
      <c r="Z127" s="903"/>
      <c r="AA127" s="903"/>
      <c r="AB127" s="901"/>
      <c r="AC127" s="904"/>
      <c r="AD127" s="903"/>
      <c r="AE127" s="903"/>
      <c r="AF127" s="901"/>
      <c r="AG127" s="904"/>
      <c r="AH127" s="903"/>
      <c r="AI127" s="903"/>
      <c r="AJ127" s="901"/>
      <c r="AK127" s="904"/>
      <c r="AL127" s="903"/>
      <c r="AM127" s="903"/>
      <c r="AN127" s="901"/>
      <c r="AO127" s="904"/>
      <c r="AP127" s="903"/>
      <c r="AQ127" s="903"/>
      <c r="AR127" s="901"/>
      <c r="AS127" s="904"/>
      <c r="AT127" s="903"/>
      <c r="AU127" s="903"/>
      <c r="AV127" s="901"/>
      <c r="AW127" s="904"/>
      <c r="AX127" s="903"/>
      <c r="AY127" s="903"/>
      <c r="AZ127" s="901"/>
      <c r="BA127" s="904"/>
      <c r="BB127" s="903"/>
      <c r="BC127" s="903"/>
      <c r="BD127" s="901"/>
      <c r="BE127" s="904"/>
      <c r="BF127" s="903"/>
      <c r="BG127" s="903"/>
      <c r="BH127" s="901"/>
      <c r="BI127" s="904"/>
      <c r="BJ127" s="903"/>
      <c r="BK127" s="903"/>
      <c r="BL127" s="901"/>
      <c r="BM127" s="904"/>
      <c r="BN127" s="903"/>
      <c r="BO127" s="903"/>
      <c r="BP127" s="901"/>
      <c r="BQ127" s="904"/>
      <c r="BR127" s="903"/>
      <c r="BS127" s="903"/>
      <c r="BT127" s="901"/>
      <c r="BU127" s="904"/>
      <c r="BV127" s="903"/>
      <c r="BW127" s="903"/>
      <c r="BX127" s="901"/>
      <c r="BY127" s="904"/>
      <c r="BZ127" s="903"/>
      <c r="CA127" s="903"/>
      <c r="CB127" s="901"/>
      <c r="CC127" s="904"/>
      <c r="CD127" s="903"/>
      <c r="CE127" s="903"/>
      <c r="CF127" s="901"/>
      <c r="CG127" s="904"/>
      <c r="CH127" s="903"/>
      <c r="CI127" s="903"/>
      <c r="CJ127" s="901"/>
      <c r="CK127" s="904"/>
      <c r="CL127" s="903"/>
      <c r="CM127" s="903"/>
      <c r="CN127" s="901"/>
      <c r="CO127" s="904"/>
      <c r="CP127" s="903"/>
      <c r="CQ127" s="903"/>
      <c r="CR127" s="901"/>
      <c r="CS127" s="904"/>
      <c r="CT127" s="903"/>
      <c r="CU127" s="903"/>
      <c r="CV127" s="901"/>
      <c r="CW127" s="904"/>
      <c r="CX127" s="903"/>
      <c r="CY127" s="903"/>
      <c r="CZ127" s="901"/>
      <c r="DA127" s="904"/>
      <c r="DB127" s="903"/>
      <c r="DC127" s="903"/>
      <c r="DD127" s="901"/>
      <c r="DE127" s="904"/>
      <c r="DF127" s="903"/>
      <c r="DG127" s="903"/>
      <c r="DH127" s="901"/>
      <c r="DI127" s="904"/>
      <c r="DJ127" s="903"/>
      <c r="DK127" s="903"/>
      <c r="DL127" s="901"/>
      <c r="DM127" s="904"/>
      <c r="DN127" s="903"/>
      <c r="DO127" s="903"/>
      <c r="DP127" s="901"/>
      <c r="DQ127" s="904"/>
      <c r="DR127" s="903"/>
      <c r="DS127" s="903"/>
      <c r="DT127" s="901"/>
      <c r="DU127" s="904"/>
      <c r="DV127" s="903"/>
      <c r="DW127" s="903"/>
      <c r="DX127" s="901"/>
      <c r="DY127" s="904"/>
      <c r="DZ127" s="903"/>
      <c r="EA127" s="903"/>
      <c r="EB127" s="901"/>
      <c r="EC127" s="904"/>
      <c r="ED127" s="903"/>
      <c r="EE127" s="903"/>
      <c r="EF127" s="901"/>
      <c r="EG127" s="904"/>
      <c r="EH127" s="903"/>
      <c r="EI127" s="903"/>
      <c r="EJ127" s="901"/>
      <c r="EK127" s="904"/>
      <c r="EL127" s="903"/>
      <c r="EM127" s="903"/>
      <c r="EN127" s="901"/>
      <c r="EO127" s="904"/>
      <c r="EP127" s="903"/>
      <c r="EQ127" s="903"/>
      <c r="ER127" s="901"/>
      <c r="ES127" s="904"/>
      <c r="ET127" s="903"/>
      <c r="EU127" s="903"/>
      <c r="EV127" s="901"/>
      <c r="EW127" s="904"/>
      <c r="EX127" s="903"/>
      <c r="EY127" s="903"/>
      <c r="EZ127" s="901"/>
      <c r="FA127" s="904"/>
      <c r="FB127" s="903"/>
      <c r="FC127" s="903"/>
      <c r="FD127" s="901"/>
      <c r="FE127" s="904"/>
      <c r="FF127" s="903"/>
      <c r="FG127" s="903"/>
      <c r="FH127" s="901"/>
      <c r="FI127" s="904"/>
      <c r="FJ127" s="903"/>
      <c r="FK127" s="903"/>
      <c r="FL127" s="901"/>
      <c r="FM127" s="904"/>
      <c r="FN127" s="903"/>
      <c r="FO127" s="903"/>
      <c r="FP127" s="901"/>
      <c r="FQ127" s="904"/>
      <c r="FR127" s="903"/>
      <c r="FS127" s="903"/>
      <c r="FT127" s="901"/>
      <c r="FU127" s="904"/>
      <c r="FV127" s="903"/>
      <c r="FW127" s="903"/>
      <c r="FX127" s="901"/>
      <c r="FY127" s="904"/>
      <c r="FZ127" s="903"/>
      <c r="GA127" s="903"/>
      <c r="GB127" s="901"/>
      <c r="GC127" s="904"/>
      <c r="GD127" s="903"/>
      <c r="GE127" s="903"/>
      <c r="GF127" s="901"/>
      <c r="GG127" s="904"/>
      <c r="GH127" s="903"/>
      <c r="GI127" s="903"/>
      <c r="GJ127" s="901"/>
      <c r="GK127" s="904"/>
      <c r="GL127" s="903"/>
      <c r="GM127" s="903"/>
      <c r="GN127" s="901"/>
      <c r="GO127" s="904"/>
      <c r="GP127" s="903"/>
      <c r="GQ127" s="903"/>
      <c r="GR127" s="901"/>
      <c r="GS127" s="904"/>
      <c r="GT127" s="903"/>
      <c r="GU127" s="903"/>
      <c r="GV127" s="901"/>
      <c r="GW127" s="904"/>
      <c r="GX127" s="903"/>
      <c r="GY127" s="903"/>
      <c r="GZ127" s="901"/>
      <c r="HA127" s="904"/>
      <c r="HB127" s="903"/>
      <c r="HC127" s="903"/>
      <c r="HD127" s="901"/>
      <c r="HE127" s="904"/>
      <c r="HF127" s="903"/>
      <c r="HG127" s="903"/>
      <c r="HH127" s="901"/>
      <c r="HI127" s="904"/>
      <c r="HJ127" s="903"/>
      <c r="HK127" s="903"/>
      <c r="HL127" s="901"/>
      <c r="HM127" s="904"/>
      <c r="HN127" s="903"/>
      <c r="HO127" s="903"/>
      <c r="HP127" s="901"/>
      <c r="HQ127" s="904"/>
      <c r="HR127" s="903"/>
      <c r="HS127" s="903"/>
      <c r="HT127" s="901"/>
      <c r="HU127" s="904"/>
      <c r="HV127" s="903"/>
      <c r="HW127" s="903"/>
      <c r="HX127" s="901"/>
      <c r="HY127" s="904"/>
      <c r="HZ127" s="903"/>
      <c r="IA127" s="903"/>
      <c r="IB127" s="901"/>
      <c r="IC127" s="904"/>
      <c r="ID127" s="903"/>
      <c r="IE127" s="903"/>
      <c r="IF127" s="901"/>
      <c r="IG127" s="904"/>
      <c r="IH127" s="903"/>
      <c r="II127" s="903"/>
      <c r="IJ127" s="901"/>
      <c r="IK127" s="904"/>
      <c r="IL127" s="903"/>
      <c r="IM127" s="903"/>
      <c r="IN127" s="901"/>
      <c r="IO127" s="904"/>
      <c r="IP127" s="903"/>
      <c r="IQ127" s="903"/>
      <c r="IR127" s="901"/>
      <c r="IS127" s="904"/>
      <c r="IT127" s="903"/>
      <c r="IU127" s="903"/>
      <c r="IV127" s="901"/>
    </row>
    <row r="128" spans="1:256" s="797" customFormat="1" ht="12">
      <c r="A128" s="907" t="s">
        <v>939</v>
      </c>
      <c r="B128" s="899" t="s">
        <v>979</v>
      </c>
      <c r="C128" s="908"/>
      <c r="D128" s="908"/>
      <c r="E128" s="908"/>
    </row>
    <row r="129" spans="1:256" s="797" customFormat="1" ht="12">
      <c r="A129" s="876" t="s">
        <v>951</v>
      </c>
      <c r="B129" s="888" t="s">
        <v>966</v>
      </c>
      <c r="C129" s="886">
        <v>10</v>
      </c>
      <c r="D129" s="1262"/>
      <c r="E129" s="887">
        <f t="shared" ref="E129:E143" si="2">C129*D129</f>
        <v>0</v>
      </c>
    </row>
    <row r="130" spans="1:256" s="797" customFormat="1" ht="33.75">
      <c r="A130" s="874" t="s">
        <v>947</v>
      </c>
      <c r="B130" s="885" t="s">
        <v>957</v>
      </c>
      <c r="C130" s="886">
        <v>91</v>
      </c>
      <c r="D130" s="1262"/>
      <c r="E130" s="887">
        <f t="shared" si="2"/>
        <v>0</v>
      </c>
    </row>
    <row r="131" spans="1:256" s="797" customFormat="1" ht="12">
      <c r="A131" s="828" t="s">
        <v>949</v>
      </c>
      <c r="B131" s="888" t="s">
        <v>958</v>
      </c>
      <c r="C131" s="886">
        <v>16</v>
      </c>
      <c r="D131" s="1262"/>
      <c r="E131" s="887">
        <f t="shared" si="2"/>
        <v>0</v>
      </c>
    </row>
    <row r="132" spans="1:256" s="797" customFormat="1" ht="12">
      <c r="A132" s="828" t="s">
        <v>949</v>
      </c>
      <c r="B132" s="888" t="s">
        <v>980</v>
      </c>
      <c r="C132" s="886">
        <v>13</v>
      </c>
      <c r="D132" s="1262"/>
      <c r="E132" s="887">
        <f t="shared" si="2"/>
        <v>0</v>
      </c>
      <c r="F132" s="900"/>
      <c r="G132" s="900"/>
      <c r="H132" s="901"/>
      <c r="I132" s="902"/>
      <c r="J132" s="900"/>
      <c r="K132" s="900"/>
      <c r="L132" s="901"/>
      <c r="M132" s="902"/>
      <c r="N132" s="900"/>
      <c r="O132" s="900"/>
      <c r="P132" s="901"/>
      <c r="Q132" s="902"/>
      <c r="R132" s="900"/>
      <c r="S132" s="900"/>
      <c r="T132" s="901"/>
      <c r="U132" s="902"/>
      <c r="V132" s="900"/>
      <c r="W132" s="900"/>
      <c r="X132" s="901"/>
      <c r="Y132" s="902"/>
      <c r="Z132" s="900"/>
      <c r="AA132" s="900"/>
      <c r="AB132" s="901"/>
      <c r="AC132" s="902"/>
      <c r="AD132" s="900"/>
      <c r="AE132" s="900"/>
      <c r="AF132" s="901"/>
      <c r="AG132" s="902"/>
      <c r="AH132" s="900"/>
      <c r="AI132" s="900"/>
      <c r="AJ132" s="901"/>
      <c r="AK132" s="902"/>
      <c r="AL132" s="900"/>
      <c r="AM132" s="900"/>
      <c r="AN132" s="901"/>
      <c r="AO132" s="902"/>
      <c r="AP132" s="900"/>
      <c r="AQ132" s="900"/>
      <c r="AR132" s="901"/>
      <c r="AS132" s="902"/>
      <c r="AT132" s="900"/>
      <c r="AU132" s="900"/>
      <c r="AV132" s="901"/>
      <c r="AW132" s="902"/>
      <c r="AX132" s="900"/>
      <c r="AY132" s="900"/>
      <c r="AZ132" s="901"/>
      <c r="BA132" s="902"/>
      <c r="BB132" s="900"/>
      <c r="BC132" s="900"/>
      <c r="BD132" s="901"/>
      <c r="BE132" s="902"/>
      <c r="BF132" s="900"/>
      <c r="BG132" s="900"/>
      <c r="BH132" s="901"/>
      <c r="BI132" s="902"/>
      <c r="BJ132" s="900"/>
      <c r="BK132" s="900"/>
      <c r="BL132" s="901"/>
      <c r="BM132" s="902"/>
      <c r="BN132" s="900"/>
      <c r="BO132" s="900"/>
      <c r="BP132" s="901"/>
      <c r="BQ132" s="902"/>
      <c r="BR132" s="900"/>
      <c r="BS132" s="900"/>
      <c r="BT132" s="901"/>
      <c r="BU132" s="902"/>
      <c r="BV132" s="900"/>
      <c r="BW132" s="900"/>
      <c r="BX132" s="901"/>
      <c r="BY132" s="902"/>
      <c r="BZ132" s="900"/>
      <c r="CA132" s="900"/>
      <c r="CB132" s="901"/>
      <c r="CC132" s="902"/>
      <c r="CD132" s="900"/>
      <c r="CE132" s="900"/>
      <c r="CF132" s="901"/>
      <c r="CG132" s="902"/>
      <c r="CH132" s="900"/>
      <c r="CI132" s="900"/>
      <c r="CJ132" s="901"/>
      <c r="CK132" s="902"/>
      <c r="CL132" s="900"/>
      <c r="CM132" s="900"/>
      <c r="CN132" s="901"/>
      <c r="CO132" s="902"/>
      <c r="CP132" s="900"/>
      <c r="CQ132" s="900"/>
      <c r="CR132" s="901"/>
      <c r="CS132" s="902"/>
      <c r="CT132" s="900"/>
      <c r="CU132" s="900"/>
      <c r="CV132" s="901"/>
      <c r="CW132" s="902"/>
      <c r="CX132" s="900"/>
      <c r="CY132" s="900"/>
      <c r="CZ132" s="901"/>
      <c r="DA132" s="902"/>
      <c r="DB132" s="900"/>
      <c r="DC132" s="900"/>
      <c r="DD132" s="901"/>
      <c r="DE132" s="902"/>
      <c r="DF132" s="900"/>
      <c r="DG132" s="900"/>
      <c r="DH132" s="901"/>
      <c r="DI132" s="902"/>
      <c r="DJ132" s="900"/>
      <c r="DK132" s="900"/>
      <c r="DL132" s="901"/>
      <c r="DM132" s="902"/>
      <c r="DN132" s="900"/>
      <c r="DO132" s="900"/>
      <c r="DP132" s="901"/>
      <c r="DQ132" s="902"/>
      <c r="DR132" s="900"/>
      <c r="DS132" s="900"/>
      <c r="DT132" s="901"/>
      <c r="DU132" s="902"/>
      <c r="DV132" s="900"/>
      <c r="DW132" s="900"/>
      <c r="DX132" s="901"/>
      <c r="DY132" s="902"/>
      <c r="DZ132" s="900"/>
      <c r="EA132" s="900"/>
      <c r="EB132" s="901"/>
      <c r="EC132" s="902"/>
      <c r="ED132" s="900"/>
      <c r="EE132" s="900"/>
      <c r="EF132" s="901"/>
      <c r="EG132" s="902"/>
      <c r="EH132" s="900"/>
      <c r="EI132" s="900"/>
      <c r="EJ132" s="901"/>
      <c r="EK132" s="902"/>
      <c r="EL132" s="900"/>
      <c r="EM132" s="900"/>
      <c r="EN132" s="901"/>
      <c r="EO132" s="902"/>
      <c r="EP132" s="900"/>
      <c r="EQ132" s="900"/>
      <c r="ER132" s="901"/>
      <c r="ES132" s="902"/>
      <c r="ET132" s="900"/>
      <c r="EU132" s="900"/>
      <c r="EV132" s="901"/>
      <c r="EW132" s="902"/>
      <c r="EX132" s="900"/>
      <c r="EY132" s="900"/>
      <c r="EZ132" s="901"/>
      <c r="FA132" s="902"/>
      <c r="FB132" s="900"/>
      <c r="FC132" s="900"/>
      <c r="FD132" s="901"/>
      <c r="FE132" s="902"/>
      <c r="FF132" s="900"/>
      <c r="FG132" s="900"/>
      <c r="FH132" s="901"/>
      <c r="FI132" s="902"/>
      <c r="FJ132" s="900"/>
      <c r="FK132" s="900"/>
      <c r="FL132" s="901"/>
      <c r="FM132" s="902"/>
      <c r="FN132" s="900"/>
      <c r="FO132" s="900"/>
      <c r="FP132" s="901"/>
      <c r="FQ132" s="902"/>
      <c r="FR132" s="900"/>
      <c r="FS132" s="900"/>
      <c r="FT132" s="901"/>
      <c r="FU132" s="902"/>
      <c r="FV132" s="900"/>
      <c r="FW132" s="900"/>
      <c r="FX132" s="901"/>
      <c r="FY132" s="902"/>
      <c r="FZ132" s="900"/>
      <c r="GA132" s="900"/>
      <c r="GB132" s="901"/>
      <c r="GC132" s="902"/>
      <c r="GD132" s="900"/>
      <c r="GE132" s="900"/>
      <c r="GF132" s="901"/>
      <c r="GG132" s="902"/>
      <c r="GH132" s="900"/>
      <c r="GI132" s="900"/>
      <c r="GJ132" s="901"/>
      <c r="GK132" s="902"/>
      <c r="GL132" s="900"/>
      <c r="GM132" s="900"/>
      <c r="GN132" s="901"/>
      <c r="GO132" s="902"/>
      <c r="GP132" s="900"/>
      <c r="GQ132" s="900"/>
      <c r="GR132" s="901"/>
      <c r="GS132" s="902"/>
      <c r="GT132" s="900"/>
      <c r="GU132" s="900"/>
      <c r="GV132" s="901"/>
      <c r="GW132" s="902"/>
      <c r="GX132" s="900"/>
      <c r="GY132" s="900"/>
      <c r="GZ132" s="901"/>
      <c r="HA132" s="902"/>
      <c r="HB132" s="900"/>
      <c r="HC132" s="900"/>
      <c r="HD132" s="901"/>
      <c r="HE132" s="902"/>
      <c r="HF132" s="900"/>
      <c r="HG132" s="900"/>
      <c r="HH132" s="901"/>
      <c r="HI132" s="902"/>
      <c r="HJ132" s="900"/>
      <c r="HK132" s="900"/>
      <c r="HL132" s="901"/>
      <c r="HM132" s="902"/>
      <c r="HN132" s="900"/>
      <c r="HO132" s="900"/>
      <c r="HP132" s="901"/>
      <c r="HQ132" s="902"/>
      <c r="HR132" s="900"/>
      <c r="HS132" s="900"/>
      <c r="HT132" s="901"/>
      <c r="HU132" s="902"/>
      <c r="HV132" s="900"/>
      <c r="HW132" s="900"/>
      <c r="HX132" s="901"/>
      <c r="HY132" s="902"/>
      <c r="HZ132" s="900"/>
      <c r="IA132" s="900"/>
      <c r="IB132" s="901"/>
      <c r="IC132" s="902"/>
      <c r="ID132" s="900"/>
      <c r="IE132" s="900"/>
      <c r="IF132" s="901"/>
      <c r="IG132" s="902"/>
      <c r="IH132" s="900"/>
      <c r="II132" s="900"/>
      <c r="IJ132" s="901"/>
      <c r="IK132" s="902"/>
      <c r="IL132" s="900"/>
      <c r="IM132" s="900"/>
      <c r="IN132" s="901"/>
      <c r="IO132" s="902"/>
      <c r="IP132" s="900"/>
      <c r="IQ132" s="900"/>
      <c r="IR132" s="901"/>
      <c r="IS132" s="902"/>
      <c r="IT132" s="900"/>
      <c r="IU132" s="900"/>
      <c r="IV132" s="901"/>
    </row>
    <row r="133" spans="1:256" s="797" customFormat="1" ht="22.5">
      <c r="A133" s="874" t="s">
        <v>949</v>
      </c>
      <c r="B133" s="885" t="s">
        <v>959</v>
      </c>
      <c r="C133" s="886">
        <v>275</v>
      </c>
      <c r="D133" s="1262"/>
      <c r="E133" s="887">
        <f t="shared" si="2"/>
        <v>0</v>
      </c>
    </row>
    <row r="134" spans="1:256" s="797" customFormat="1" ht="12">
      <c r="A134" s="874" t="s">
        <v>947</v>
      </c>
      <c r="B134" s="888" t="s">
        <v>981</v>
      </c>
      <c r="C134" s="886">
        <v>53</v>
      </c>
      <c r="D134" s="1262"/>
      <c r="E134" s="887">
        <f t="shared" si="2"/>
        <v>0</v>
      </c>
    </row>
    <row r="135" spans="1:256" s="797" customFormat="1" ht="12">
      <c r="A135" s="876" t="s">
        <v>951</v>
      </c>
      <c r="B135" s="888" t="s">
        <v>982</v>
      </c>
      <c r="C135" s="886">
        <v>6</v>
      </c>
      <c r="D135" s="1262"/>
      <c r="E135" s="887">
        <f t="shared" si="2"/>
        <v>0</v>
      </c>
    </row>
    <row r="136" spans="1:256" s="797" customFormat="1" ht="12">
      <c r="A136" s="874" t="s">
        <v>949</v>
      </c>
      <c r="B136" s="888" t="s">
        <v>969</v>
      </c>
      <c r="C136" s="886">
        <v>2</v>
      </c>
      <c r="D136" s="1262"/>
      <c r="E136" s="887">
        <f t="shared" si="2"/>
        <v>0</v>
      </c>
    </row>
    <row r="137" spans="1:256" s="797" customFormat="1" ht="33.75">
      <c r="A137" s="872" t="s">
        <v>945</v>
      </c>
      <c r="B137" s="885" t="s">
        <v>970</v>
      </c>
      <c r="C137" s="886">
        <v>291</v>
      </c>
      <c r="D137" s="1262"/>
      <c r="E137" s="887">
        <f t="shared" si="2"/>
        <v>0</v>
      </c>
    </row>
    <row r="138" spans="1:256" s="797" customFormat="1" ht="12">
      <c r="A138" s="874" t="s">
        <v>947</v>
      </c>
      <c r="B138" s="888" t="s">
        <v>972</v>
      </c>
      <c r="C138" s="886">
        <v>6</v>
      </c>
      <c r="D138" s="1262"/>
      <c r="E138" s="887">
        <f t="shared" si="2"/>
        <v>0</v>
      </c>
    </row>
    <row r="139" spans="1:256" s="797" customFormat="1" ht="12">
      <c r="A139" s="874" t="s">
        <v>947</v>
      </c>
      <c r="B139" s="888" t="s">
        <v>983</v>
      </c>
      <c r="C139" s="886">
        <v>196</v>
      </c>
      <c r="D139" s="1262"/>
      <c r="E139" s="887">
        <f t="shared" si="2"/>
        <v>0</v>
      </c>
    </row>
    <row r="140" spans="1:256" s="797" customFormat="1" ht="11.25" customHeight="1">
      <c r="A140" s="872" t="s">
        <v>945</v>
      </c>
      <c r="B140" s="888" t="s">
        <v>973</v>
      </c>
      <c r="C140" s="886">
        <v>672</v>
      </c>
      <c r="D140" s="1262"/>
      <c r="E140" s="887">
        <f t="shared" si="2"/>
        <v>0</v>
      </c>
    </row>
    <row r="141" spans="1:256" s="797" customFormat="1" ht="24" customHeight="1">
      <c r="A141" s="874" t="s">
        <v>947</v>
      </c>
      <c r="B141" s="885" t="s">
        <v>975</v>
      </c>
      <c r="C141" s="886">
        <v>78</v>
      </c>
      <c r="D141" s="1262"/>
      <c r="E141" s="887">
        <f t="shared" si="2"/>
        <v>0</v>
      </c>
    </row>
    <row r="142" spans="1:256" s="797" customFormat="1" ht="12">
      <c r="A142" s="874" t="s">
        <v>947</v>
      </c>
      <c r="B142" s="888" t="s">
        <v>984</v>
      </c>
      <c r="C142" s="886">
        <v>225</v>
      </c>
      <c r="D142" s="1262"/>
      <c r="E142" s="887">
        <f t="shared" si="2"/>
        <v>0</v>
      </c>
    </row>
    <row r="143" spans="1:256" s="797" customFormat="1" ht="12">
      <c r="A143" s="874" t="s">
        <v>949</v>
      </c>
      <c r="B143" s="888" t="s">
        <v>985</v>
      </c>
      <c r="C143" s="886">
        <v>4</v>
      </c>
      <c r="D143" s="1262"/>
      <c r="E143" s="887">
        <f t="shared" si="2"/>
        <v>0</v>
      </c>
    </row>
    <row r="144" spans="1:256" s="797" customFormat="1" ht="12">
      <c r="A144" s="894"/>
      <c r="B144" s="895" t="s">
        <v>896</v>
      </c>
      <c r="C144" s="896">
        <f>SUM(C129:C143)</f>
        <v>1938</v>
      </c>
      <c r="D144" s="896"/>
      <c r="E144" s="897">
        <f>SUM(E129:E143)</f>
        <v>0</v>
      </c>
    </row>
    <row r="145" spans="1:5" s="797" customFormat="1" ht="12">
      <c r="A145" s="905"/>
      <c r="B145" s="906"/>
      <c r="C145" s="871"/>
      <c r="D145" s="871"/>
      <c r="E145" s="887"/>
    </row>
    <row r="146" spans="1:5" s="797" customFormat="1" ht="12">
      <c r="A146" s="907" t="s">
        <v>940</v>
      </c>
      <c r="B146" s="899" t="s">
        <v>986</v>
      </c>
      <c r="C146" s="908"/>
      <c r="D146" s="908"/>
      <c r="E146" s="908"/>
    </row>
    <row r="147" spans="1:5" s="797" customFormat="1" ht="37.5" customHeight="1">
      <c r="A147" s="874" t="s">
        <v>947</v>
      </c>
      <c r="B147" s="885" t="s">
        <v>987</v>
      </c>
      <c r="C147" s="886">
        <v>91</v>
      </c>
      <c r="D147" s="1262"/>
      <c r="E147" s="887">
        <f t="shared" ref="E147:E156" si="3">C147*D147</f>
        <v>0</v>
      </c>
    </row>
    <row r="148" spans="1:5" s="797" customFormat="1" ht="14.25" customHeight="1">
      <c r="A148" s="874" t="s">
        <v>949</v>
      </c>
      <c r="B148" s="888" t="s">
        <v>958</v>
      </c>
      <c r="C148" s="886">
        <v>16</v>
      </c>
      <c r="D148" s="1262"/>
      <c r="E148" s="887">
        <f t="shared" si="3"/>
        <v>0</v>
      </c>
    </row>
    <row r="149" spans="1:5" s="797" customFormat="1" ht="24.75" customHeight="1">
      <c r="A149" s="874" t="s">
        <v>949</v>
      </c>
      <c r="B149" s="885" t="s">
        <v>959</v>
      </c>
      <c r="C149" s="886">
        <v>290</v>
      </c>
      <c r="D149" s="1262"/>
      <c r="E149" s="887">
        <f t="shared" si="3"/>
        <v>0</v>
      </c>
    </row>
    <row r="150" spans="1:5" s="797" customFormat="1" ht="17.25" customHeight="1">
      <c r="A150" s="874" t="s">
        <v>945</v>
      </c>
      <c r="B150" s="909" t="s">
        <v>962</v>
      </c>
      <c r="C150" s="886">
        <v>760</v>
      </c>
      <c r="D150" s="1262"/>
      <c r="E150" s="887">
        <f t="shared" si="3"/>
        <v>0</v>
      </c>
    </row>
    <row r="151" spans="1:5" s="797" customFormat="1" ht="24" customHeight="1">
      <c r="A151" s="874" t="s">
        <v>947</v>
      </c>
      <c r="B151" s="910" t="s">
        <v>988</v>
      </c>
      <c r="C151" s="886">
        <v>85</v>
      </c>
      <c r="D151" s="1262"/>
      <c r="E151" s="887">
        <f t="shared" si="3"/>
        <v>0</v>
      </c>
    </row>
    <row r="152" spans="1:5" s="797" customFormat="1" ht="22.5" customHeight="1">
      <c r="A152" s="874" t="s">
        <v>945</v>
      </c>
      <c r="B152" s="910" t="s">
        <v>989</v>
      </c>
      <c r="C152" s="886">
        <v>488</v>
      </c>
      <c r="D152" s="1262"/>
      <c r="E152" s="887">
        <f t="shared" si="3"/>
        <v>0</v>
      </c>
    </row>
    <row r="153" spans="1:5" s="797" customFormat="1" ht="12">
      <c r="A153" s="828" t="s">
        <v>949</v>
      </c>
      <c r="B153" s="909" t="s">
        <v>990</v>
      </c>
      <c r="C153" s="886">
        <v>48</v>
      </c>
      <c r="D153" s="1262"/>
      <c r="E153" s="887">
        <f t="shared" si="3"/>
        <v>0</v>
      </c>
    </row>
    <row r="154" spans="1:5" s="797" customFormat="1" ht="12">
      <c r="A154" s="828" t="s">
        <v>947</v>
      </c>
      <c r="B154" s="888" t="s">
        <v>984</v>
      </c>
      <c r="C154" s="886">
        <v>157</v>
      </c>
      <c r="D154" s="1262"/>
      <c r="E154" s="887">
        <f t="shared" si="3"/>
        <v>0</v>
      </c>
    </row>
    <row r="155" spans="1:5" s="797" customFormat="1" ht="12">
      <c r="A155" s="828" t="s">
        <v>949</v>
      </c>
      <c r="B155" s="888" t="s">
        <v>985</v>
      </c>
      <c r="C155" s="886">
        <v>5</v>
      </c>
      <c r="D155" s="1262"/>
      <c r="E155" s="887">
        <f t="shared" si="3"/>
        <v>0</v>
      </c>
    </row>
    <row r="156" spans="1:5" s="797" customFormat="1" ht="12">
      <c r="A156" s="828" t="s">
        <v>947</v>
      </c>
      <c r="B156" s="909" t="s">
        <v>978</v>
      </c>
      <c r="C156" s="886">
        <v>160</v>
      </c>
      <c r="D156" s="1262"/>
      <c r="E156" s="887">
        <f t="shared" si="3"/>
        <v>0</v>
      </c>
    </row>
    <row r="157" spans="1:5" s="797" customFormat="1" ht="12">
      <c r="A157" s="894"/>
      <c r="B157" s="895" t="s">
        <v>896</v>
      </c>
      <c r="C157" s="896">
        <f>SUM(C147:C156)</f>
        <v>2100</v>
      </c>
      <c r="D157" s="896"/>
      <c r="E157" s="897">
        <f>SUM(E147:E156)</f>
        <v>0</v>
      </c>
    </row>
    <row r="158" spans="1:5" s="797" customFormat="1" ht="12">
      <c r="A158" s="905"/>
      <c r="B158" s="906"/>
      <c r="C158" s="871"/>
      <c r="D158" s="871"/>
      <c r="E158" s="887"/>
    </row>
    <row r="159" spans="1:5" s="797" customFormat="1" ht="12">
      <c r="A159" s="907" t="s">
        <v>991</v>
      </c>
      <c r="B159" s="899" t="s">
        <v>992</v>
      </c>
      <c r="C159" s="908"/>
      <c r="D159" s="908"/>
      <c r="E159" s="908"/>
    </row>
    <row r="160" spans="1:5" s="797" customFormat="1" ht="33.75">
      <c r="A160" s="874" t="s">
        <v>947</v>
      </c>
      <c r="B160" s="885" t="s">
        <v>987</v>
      </c>
      <c r="C160" s="886">
        <v>22</v>
      </c>
      <c r="D160" s="1262"/>
      <c r="E160" s="887">
        <f>C160*D160</f>
        <v>0</v>
      </c>
    </row>
    <row r="161" spans="1:256" s="797" customFormat="1" ht="12">
      <c r="A161" s="874" t="s">
        <v>949</v>
      </c>
      <c r="B161" s="888" t="s">
        <v>958</v>
      </c>
      <c r="C161" s="886">
        <v>17</v>
      </c>
      <c r="D161" s="1262"/>
      <c r="E161" s="887">
        <f t="shared" ref="E161:E169" si="4">C161*D161</f>
        <v>0</v>
      </c>
    </row>
    <row r="162" spans="1:256" s="797" customFormat="1" ht="22.5">
      <c r="A162" s="874" t="s">
        <v>949</v>
      </c>
      <c r="B162" s="885" t="s">
        <v>959</v>
      </c>
      <c r="C162" s="886">
        <v>465</v>
      </c>
      <c r="D162" s="1262"/>
      <c r="E162" s="887">
        <f t="shared" si="4"/>
        <v>0</v>
      </c>
    </row>
    <row r="163" spans="1:256" s="797" customFormat="1" ht="12">
      <c r="A163" s="874" t="s">
        <v>993</v>
      </c>
      <c r="B163" s="885" t="s">
        <v>994</v>
      </c>
      <c r="C163" s="886">
        <v>18</v>
      </c>
      <c r="D163" s="1262"/>
      <c r="E163" s="887">
        <f t="shared" si="4"/>
        <v>0</v>
      </c>
    </row>
    <row r="164" spans="1:256" s="797" customFormat="1" ht="22.5">
      <c r="A164" s="874" t="s">
        <v>947</v>
      </c>
      <c r="B164" s="910" t="s">
        <v>995</v>
      </c>
      <c r="C164" s="886">
        <v>73</v>
      </c>
      <c r="D164" s="1262"/>
      <c r="E164" s="887">
        <f t="shared" si="4"/>
        <v>0</v>
      </c>
    </row>
    <row r="165" spans="1:256" s="797" customFormat="1" ht="22.5">
      <c r="A165" s="874" t="s">
        <v>947</v>
      </c>
      <c r="B165" s="910" t="s">
        <v>988</v>
      </c>
      <c r="C165" s="886">
        <v>91</v>
      </c>
      <c r="D165" s="1262"/>
      <c r="E165" s="887">
        <f t="shared" si="4"/>
        <v>0</v>
      </c>
    </row>
    <row r="166" spans="1:256" s="797" customFormat="1" ht="22.5">
      <c r="A166" s="872" t="s">
        <v>945</v>
      </c>
      <c r="B166" s="910" t="s">
        <v>989</v>
      </c>
      <c r="C166" s="886">
        <v>500</v>
      </c>
      <c r="D166" s="1262"/>
      <c r="E166" s="887">
        <f t="shared" si="4"/>
        <v>0</v>
      </c>
      <c r="F166" s="900"/>
      <c r="G166" s="900"/>
      <c r="H166" s="901"/>
      <c r="I166" s="902"/>
      <c r="J166" s="900"/>
      <c r="K166" s="900"/>
      <c r="L166" s="901"/>
      <c r="M166" s="902"/>
      <c r="N166" s="900"/>
      <c r="O166" s="900"/>
      <c r="P166" s="901"/>
      <c r="Q166" s="902"/>
      <c r="R166" s="900"/>
      <c r="S166" s="900"/>
      <c r="T166" s="901"/>
      <c r="U166" s="902"/>
      <c r="V166" s="900"/>
      <c r="W166" s="900"/>
      <c r="X166" s="901"/>
      <c r="Y166" s="902"/>
      <c r="Z166" s="900"/>
      <c r="AA166" s="900"/>
      <c r="AB166" s="901"/>
      <c r="AC166" s="902"/>
      <c r="AD166" s="900"/>
      <c r="AE166" s="900"/>
      <c r="AF166" s="901"/>
      <c r="AG166" s="902"/>
      <c r="AH166" s="900"/>
      <c r="AI166" s="900"/>
      <c r="AJ166" s="901"/>
      <c r="AK166" s="902"/>
      <c r="AL166" s="900"/>
      <c r="AM166" s="900"/>
      <c r="AN166" s="901"/>
      <c r="AO166" s="902"/>
      <c r="AP166" s="900"/>
      <c r="AQ166" s="900"/>
      <c r="AR166" s="901"/>
      <c r="AS166" s="902"/>
      <c r="AT166" s="900"/>
      <c r="AU166" s="900"/>
      <c r="AV166" s="901"/>
      <c r="AW166" s="902"/>
      <c r="AX166" s="900"/>
      <c r="AY166" s="900"/>
      <c r="AZ166" s="901"/>
      <c r="BA166" s="902"/>
      <c r="BB166" s="900"/>
      <c r="BC166" s="900"/>
      <c r="BD166" s="901"/>
      <c r="BE166" s="902"/>
      <c r="BF166" s="900"/>
      <c r="BG166" s="900"/>
      <c r="BH166" s="901"/>
      <c r="BI166" s="902"/>
      <c r="BJ166" s="900"/>
      <c r="BK166" s="900"/>
      <c r="BL166" s="901"/>
      <c r="BM166" s="902"/>
      <c r="BN166" s="900"/>
      <c r="BO166" s="900"/>
      <c r="BP166" s="901"/>
      <c r="BQ166" s="902"/>
      <c r="BR166" s="900"/>
      <c r="BS166" s="900"/>
      <c r="BT166" s="901"/>
      <c r="BU166" s="902"/>
      <c r="BV166" s="900"/>
      <c r="BW166" s="900"/>
      <c r="BX166" s="901"/>
      <c r="BY166" s="902"/>
      <c r="BZ166" s="900"/>
      <c r="CA166" s="900"/>
      <c r="CB166" s="901"/>
      <c r="CC166" s="902"/>
      <c r="CD166" s="900"/>
      <c r="CE166" s="900"/>
      <c r="CF166" s="901"/>
      <c r="CG166" s="902"/>
      <c r="CH166" s="900"/>
      <c r="CI166" s="900"/>
      <c r="CJ166" s="901"/>
      <c r="CK166" s="902"/>
      <c r="CL166" s="900"/>
      <c r="CM166" s="900"/>
      <c r="CN166" s="901"/>
      <c r="CO166" s="902"/>
      <c r="CP166" s="900"/>
      <c r="CQ166" s="900"/>
      <c r="CR166" s="901"/>
      <c r="CS166" s="902"/>
      <c r="CT166" s="900"/>
      <c r="CU166" s="900"/>
      <c r="CV166" s="901"/>
      <c r="CW166" s="902"/>
      <c r="CX166" s="900"/>
      <c r="CY166" s="900"/>
      <c r="CZ166" s="901"/>
      <c r="DA166" s="902"/>
      <c r="DB166" s="900"/>
      <c r="DC166" s="900"/>
      <c r="DD166" s="901"/>
      <c r="DE166" s="902"/>
      <c r="DF166" s="900"/>
      <c r="DG166" s="900"/>
      <c r="DH166" s="901"/>
      <c r="DI166" s="902"/>
      <c r="DJ166" s="900"/>
      <c r="DK166" s="900"/>
      <c r="DL166" s="901"/>
      <c r="DM166" s="902"/>
      <c r="DN166" s="900"/>
      <c r="DO166" s="900"/>
      <c r="DP166" s="901"/>
      <c r="DQ166" s="902"/>
      <c r="DR166" s="900"/>
      <c r="DS166" s="900"/>
      <c r="DT166" s="901"/>
      <c r="DU166" s="902"/>
      <c r="DV166" s="900"/>
      <c r="DW166" s="900"/>
      <c r="DX166" s="901"/>
      <c r="DY166" s="902"/>
      <c r="DZ166" s="900"/>
      <c r="EA166" s="900"/>
      <c r="EB166" s="901"/>
      <c r="EC166" s="902"/>
      <c r="ED166" s="900"/>
      <c r="EE166" s="900"/>
      <c r="EF166" s="901"/>
      <c r="EG166" s="902"/>
      <c r="EH166" s="900"/>
      <c r="EI166" s="900"/>
      <c r="EJ166" s="901"/>
      <c r="EK166" s="902"/>
      <c r="EL166" s="900"/>
      <c r="EM166" s="900"/>
      <c r="EN166" s="901"/>
      <c r="EO166" s="902"/>
      <c r="EP166" s="900"/>
      <c r="EQ166" s="900"/>
      <c r="ER166" s="901"/>
      <c r="ES166" s="902"/>
      <c r="ET166" s="900"/>
      <c r="EU166" s="900"/>
      <c r="EV166" s="901"/>
      <c r="EW166" s="902"/>
      <c r="EX166" s="900"/>
      <c r="EY166" s="900"/>
      <c r="EZ166" s="901"/>
      <c r="FA166" s="902"/>
      <c r="FB166" s="900"/>
      <c r="FC166" s="900"/>
      <c r="FD166" s="901"/>
      <c r="FE166" s="902"/>
      <c r="FF166" s="900"/>
      <c r="FG166" s="900"/>
      <c r="FH166" s="901"/>
      <c r="FI166" s="902"/>
      <c r="FJ166" s="900"/>
      <c r="FK166" s="900"/>
      <c r="FL166" s="901"/>
      <c r="FM166" s="902"/>
      <c r="FN166" s="900"/>
      <c r="FO166" s="900"/>
      <c r="FP166" s="901"/>
      <c r="FQ166" s="902"/>
      <c r="FR166" s="900"/>
      <c r="FS166" s="900"/>
      <c r="FT166" s="901"/>
      <c r="FU166" s="902"/>
      <c r="FV166" s="900"/>
      <c r="FW166" s="900"/>
      <c r="FX166" s="901"/>
      <c r="FY166" s="902"/>
      <c r="FZ166" s="900"/>
      <c r="GA166" s="900"/>
      <c r="GB166" s="901"/>
      <c r="GC166" s="902"/>
      <c r="GD166" s="900"/>
      <c r="GE166" s="900"/>
      <c r="GF166" s="901"/>
      <c r="GG166" s="902"/>
      <c r="GH166" s="900"/>
      <c r="GI166" s="900"/>
      <c r="GJ166" s="901"/>
      <c r="GK166" s="902"/>
      <c r="GL166" s="900"/>
      <c r="GM166" s="900"/>
      <c r="GN166" s="901"/>
      <c r="GO166" s="902"/>
      <c r="GP166" s="900"/>
      <c r="GQ166" s="900"/>
      <c r="GR166" s="901"/>
      <c r="GS166" s="902"/>
      <c r="GT166" s="900"/>
      <c r="GU166" s="900"/>
      <c r="GV166" s="901"/>
      <c r="GW166" s="902"/>
      <c r="GX166" s="900"/>
      <c r="GY166" s="900"/>
      <c r="GZ166" s="901"/>
      <c r="HA166" s="902"/>
      <c r="HB166" s="900"/>
      <c r="HC166" s="900"/>
      <c r="HD166" s="901"/>
      <c r="HE166" s="902"/>
      <c r="HF166" s="900"/>
      <c r="HG166" s="900"/>
      <c r="HH166" s="901"/>
      <c r="HI166" s="902"/>
      <c r="HJ166" s="900"/>
      <c r="HK166" s="900"/>
      <c r="HL166" s="901"/>
      <c r="HM166" s="902"/>
      <c r="HN166" s="900"/>
      <c r="HO166" s="900"/>
      <c r="HP166" s="901"/>
      <c r="HQ166" s="902"/>
      <c r="HR166" s="900"/>
      <c r="HS166" s="900"/>
      <c r="HT166" s="901"/>
      <c r="HU166" s="902"/>
      <c r="HV166" s="900"/>
      <c r="HW166" s="900"/>
      <c r="HX166" s="901"/>
      <c r="HY166" s="902"/>
      <c r="HZ166" s="900"/>
      <c r="IA166" s="900"/>
      <c r="IB166" s="901"/>
      <c r="IC166" s="902"/>
      <c r="ID166" s="900"/>
      <c r="IE166" s="900"/>
      <c r="IF166" s="901"/>
      <c r="IG166" s="902"/>
      <c r="IH166" s="900"/>
      <c r="II166" s="900"/>
      <c r="IJ166" s="901"/>
      <c r="IK166" s="902"/>
      <c r="IL166" s="900"/>
      <c r="IM166" s="900"/>
      <c r="IN166" s="901"/>
      <c r="IO166" s="902"/>
      <c r="IP166" s="900"/>
      <c r="IQ166" s="900"/>
      <c r="IR166" s="901"/>
      <c r="IS166" s="902"/>
      <c r="IT166" s="900"/>
      <c r="IU166" s="900"/>
      <c r="IV166" s="901"/>
    </row>
    <row r="167" spans="1:256" s="797" customFormat="1" ht="12">
      <c r="A167" s="874" t="s">
        <v>947</v>
      </c>
      <c r="B167" s="888" t="s">
        <v>984</v>
      </c>
      <c r="C167" s="886">
        <v>108</v>
      </c>
      <c r="D167" s="1262"/>
      <c r="E167" s="887">
        <f t="shared" si="4"/>
        <v>0</v>
      </c>
    </row>
    <row r="168" spans="1:256" s="797" customFormat="1" ht="12">
      <c r="A168" s="874" t="s">
        <v>949</v>
      </c>
      <c r="B168" s="888" t="s">
        <v>985</v>
      </c>
      <c r="C168" s="886">
        <v>5</v>
      </c>
      <c r="D168" s="1262"/>
      <c r="E168" s="887">
        <f t="shared" si="4"/>
        <v>0</v>
      </c>
    </row>
    <row r="169" spans="1:256" s="797" customFormat="1" ht="22.5">
      <c r="A169" s="874" t="s">
        <v>947</v>
      </c>
      <c r="B169" s="910" t="s">
        <v>996</v>
      </c>
      <c r="C169" s="886">
        <v>194</v>
      </c>
      <c r="D169" s="1262"/>
      <c r="E169" s="887">
        <f t="shared" si="4"/>
        <v>0</v>
      </c>
    </row>
    <row r="170" spans="1:256" s="797" customFormat="1" ht="12">
      <c r="A170" s="894"/>
      <c r="B170" s="895" t="s">
        <v>896</v>
      </c>
      <c r="C170" s="896">
        <f>SUM(C160:C169)</f>
        <v>1493</v>
      </c>
      <c r="D170" s="896"/>
      <c r="E170" s="897">
        <f>SUM(E160:E169)</f>
        <v>0</v>
      </c>
    </row>
    <row r="171" spans="1:256" s="797" customFormat="1" ht="12">
      <c r="A171" s="905"/>
      <c r="B171" s="906"/>
      <c r="C171" s="871"/>
      <c r="D171" s="871"/>
      <c r="E171" s="887"/>
    </row>
    <row r="172" spans="1:256" s="797" customFormat="1" ht="12">
      <c r="A172" s="907" t="s">
        <v>997</v>
      </c>
      <c r="B172" s="899" t="s">
        <v>998</v>
      </c>
      <c r="C172" s="911"/>
      <c r="D172" s="911"/>
      <c r="E172" s="911"/>
    </row>
    <row r="173" spans="1:256" s="797" customFormat="1" ht="33.75">
      <c r="A173" s="874" t="s">
        <v>947</v>
      </c>
      <c r="B173" s="885" t="s">
        <v>987</v>
      </c>
      <c r="C173" s="886">
        <v>18</v>
      </c>
      <c r="D173" s="1262"/>
      <c r="E173" s="887">
        <f>C173*D173</f>
        <v>0</v>
      </c>
    </row>
    <row r="174" spans="1:256" s="797" customFormat="1" ht="12">
      <c r="A174" s="874" t="s">
        <v>949</v>
      </c>
      <c r="B174" s="888" t="s">
        <v>958</v>
      </c>
      <c r="C174" s="886">
        <v>11</v>
      </c>
      <c r="D174" s="1262"/>
      <c r="E174" s="887">
        <f>C174*D174</f>
        <v>0</v>
      </c>
    </row>
    <row r="175" spans="1:256" s="797" customFormat="1" ht="22.5">
      <c r="A175" s="874" t="s">
        <v>949</v>
      </c>
      <c r="B175" s="885" t="s">
        <v>959</v>
      </c>
      <c r="C175" s="886">
        <v>336</v>
      </c>
      <c r="D175" s="1262"/>
      <c r="E175" s="887">
        <f t="shared" ref="E175:E181" si="5">C175*D175</f>
        <v>0</v>
      </c>
    </row>
    <row r="176" spans="1:256" s="797" customFormat="1" ht="12">
      <c r="A176" s="874" t="s">
        <v>993</v>
      </c>
      <c r="B176" s="885" t="s">
        <v>994</v>
      </c>
      <c r="C176" s="886">
        <v>18</v>
      </c>
      <c r="D176" s="1262"/>
      <c r="E176" s="887">
        <f t="shared" si="5"/>
        <v>0</v>
      </c>
    </row>
    <row r="177" spans="1:256" s="797" customFormat="1" ht="22.5">
      <c r="A177" s="874" t="s">
        <v>949</v>
      </c>
      <c r="B177" s="885" t="s">
        <v>999</v>
      </c>
      <c r="C177" s="886">
        <v>18</v>
      </c>
      <c r="D177" s="1262"/>
      <c r="E177" s="887">
        <f t="shared" si="5"/>
        <v>0</v>
      </c>
    </row>
    <row r="178" spans="1:256" s="797" customFormat="1" ht="12">
      <c r="A178" s="874" t="s">
        <v>947</v>
      </c>
      <c r="B178" s="909" t="s">
        <v>1000</v>
      </c>
      <c r="C178" s="886">
        <v>50</v>
      </c>
      <c r="D178" s="1262"/>
      <c r="E178" s="887">
        <f t="shared" si="5"/>
        <v>0</v>
      </c>
    </row>
    <row r="179" spans="1:256" s="797" customFormat="1" ht="12">
      <c r="A179" s="874" t="s">
        <v>947</v>
      </c>
      <c r="B179" s="888" t="s">
        <v>984</v>
      </c>
      <c r="C179" s="886">
        <v>79</v>
      </c>
      <c r="D179" s="1262"/>
      <c r="E179" s="887">
        <f t="shared" si="5"/>
        <v>0</v>
      </c>
    </row>
    <row r="180" spans="1:256" s="797" customFormat="1" ht="12">
      <c r="A180" s="874" t="s">
        <v>949</v>
      </c>
      <c r="B180" s="888" t="s">
        <v>985</v>
      </c>
      <c r="C180" s="886">
        <v>4</v>
      </c>
      <c r="D180" s="1262"/>
      <c r="E180" s="887">
        <f t="shared" si="5"/>
        <v>0</v>
      </c>
    </row>
    <row r="181" spans="1:256" s="797" customFormat="1" ht="22.5">
      <c r="A181" s="874" t="s">
        <v>947</v>
      </c>
      <c r="B181" s="910" t="s">
        <v>996</v>
      </c>
      <c r="C181" s="886">
        <v>69</v>
      </c>
      <c r="D181" s="1262"/>
      <c r="E181" s="887">
        <f t="shared" si="5"/>
        <v>0</v>
      </c>
    </row>
    <row r="182" spans="1:256">
      <c r="A182" s="894"/>
      <c r="B182" s="895" t="s">
        <v>896</v>
      </c>
      <c r="C182" s="896">
        <f>SUM(C173:C181)</f>
        <v>603</v>
      </c>
      <c r="D182" s="896"/>
      <c r="E182" s="897">
        <f>SUM(E173:E181)</f>
        <v>0</v>
      </c>
    </row>
    <row r="183" spans="1:256" s="797" customFormat="1" ht="12">
      <c r="A183" s="912"/>
      <c r="B183" s="913"/>
      <c r="C183" s="871"/>
      <c r="D183" s="871"/>
      <c r="E183" s="887"/>
      <c r="F183" s="900"/>
      <c r="G183" s="900"/>
      <c r="H183" s="901"/>
      <c r="I183" s="902"/>
      <c r="J183" s="900"/>
      <c r="K183" s="900"/>
      <c r="L183" s="901"/>
      <c r="M183" s="902"/>
      <c r="N183" s="900"/>
      <c r="O183" s="900"/>
      <c r="P183" s="901"/>
      <c r="Q183" s="902"/>
      <c r="R183" s="900"/>
      <c r="S183" s="900"/>
      <c r="T183" s="901"/>
      <c r="U183" s="902"/>
      <c r="V183" s="900"/>
      <c r="W183" s="900"/>
      <c r="X183" s="901"/>
      <c r="Y183" s="902"/>
      <c r="Z183" s="900"/>
      <c r="AA183" s="900"/>
      <c r="AB183" s="901"/>
      <c r="AC183" s="902"/>
      <c r="AD183" s="900"/>
      <c r="AE183" s="900"/>
      <c r="AF183" s="901"/>
      <c r="AG183" s="902"/>
      <c r="AH183" s="900"/>
      <c r="AI183" s="900"/>
      <c r="AJ183" s="901"/>
      <c r="AK183" s="902"/>
      <c r="AL183" s="900"/>
      <c r="AM183" s="900"/>
      <c r="AN183" s="901"/>
      <c r="AO183" s="902"/>
      <c r="AP183" s="900"/>
      <c r="AQ183" s="900"/>
      <c r="AR183" s="901"/>
      <c r="AS183" s="902"/>
      <c r="AT183" s="900"/>
      <c r="AU183" s="900"/>
      <c r="AV183" s="901"/>
      <c r="AW183" s="902"/>
      <c r="AX183" s="900"/>
      <c r="AY183" s="900"/>
      <c r="AZ183" s="901"/>
      <c r="BA183" s="902"/>
      <c r="BB183" s="900"/>
      <c r="BC183" s="900"/>
      <c r="BD183" s="901"/>
      <c r="BE183" s="902"/>
      <c r="BF183" s="900"/>
      <c r="BG183" s="900"/>
      <c r="BH183" s="901"/>
      <c r="BI183" s="902"/>
      <c r="BJ183" s="900"/>
      <c r="BK183" s="900"/>
      <c r="BL183" s="901"/>
      <c r="BM183" s="902"/>
      <c r="BN183" s="900"/>
      <c r="BO183" s="900"/>
      <c r="BP183" s="901"/>
      <c r="BQ183" s="902"/>
      <c r="BR183" s="900"/>
      <c r="BS183" s="900"/>
      <c r="BT183" s="901"/>
      <c r="BU183" s="902"/>
      <c r="BV183" s="900"/>
      <c r="BW183" s="900"/>
      <c r="BX183" s="901"/>
      <c r="BY183" s="902"/>
      <c r="BZ183" s="900"/>
      <c r="CA183" s="900"/>
      <c r="CB183" s="901"/>
      <c r="CC183" s="902"/>
      <c r="CD183" s="900"/>
      <c r="CE183" s="900"/>
      <c r="CF183" s="901"/>
      <c r="CG183" s="902"/>
      <c r="CH183" s="900"/>
      <c r="CI183" s="900"/>
      <c r="CJ183" s="901"/>
      <c r="CK183" s="902"/>
      <c r="CL183" s="900"/>
      <c r="CM183" s="900"/>
      <c r="CN183" s="901"/>
      <c r="CO183" s="902"/>
      <c r="CP183" s="900"/>
      <c r="CQ183" s="900"/>
      <c r="CR183" s="901"/>
      <c r="CS183" s="902"/>
      <c r="CT183" s="900"/>
      <c r="CU183" s="900"/>
      <c r="CV183" s="901"/>
      <c r="CW183" s="902"/>
      <c r="CX183" s="900"/>
      <c r="CY183" s="900"/>
      <c r="CZ183" s="901"/>
      <c r="DA183" s="902"/>
      <c r="DB183" s="900"/>
      <c r="DC183" s="900"/>
      <c r="DD183" s="901"/>
      <c r="DE183" s="902"/>
      <c r="DF183" s="900"/>
      <c r="DG183" s="900"/>
      <c r="DH183" s="901"/>
      <c r="DI183" s="902"/>
      <c r="DJ183" s="900"/>
      <c r="DK183" s="900"/>
      <c r="DL183" s="901"/>
      <c r="DM183" s="902"/>
      <c r="DN183" s="900"/>
      <c r="DO183" s="900"/>
      <c r="DP183" s="901"/>
      <c r="DQ183" s="902"/>
      <c r="DR183" s="900"/>
      <c r="DS183" s="900"/>
      <c r="DT183" s="901"/>
      <c r="DU183" s="902"/>
      <c r="DV183" s="900"/>
      <c r="DW183" s="900"/>
      <c r="DX183" s="901"/>
      <c r="DY183" s="902"/>
      <c r="DZ183" s="900"/>
      <c r="EA183" s="900"/>
      <c r="EB183" s="901"/>
      <c r="EC183" s="902"/>
      <c r="ED183" s="900"/>
      <c r="EE183" s="900"/>
      <c r="EF183" s="901"/>
      <c r="EG183" s="902"/>
      <c r="EH183" s="900"/>
      <c r="EI183" s="900"/>
      <c r="EJ183" s="901"/>
      <c r="EK183" s="902"/>
      <c r="EL183" s="900"/>
      <c r="EM183" s="900"/>
      <c r="EN183" s="901"/>
      <c r="EO183" s="902"/>
      <c r="EP183" s="900"/>
      <c r="EQ183" s="900"/>
      <c r="ER183" s="901"/>
      <c r="ES183" s="902"/>
      <c r="ET183" s="900"/>
      <c r="EU183" s="900"/>
      <c r="EV183" s="901"/>
      <c r="EW183" s="902"/>
      <c r="EX183" s="900"/>
      <c r="EY183" s="900"/>
      <c r="EZ183" s="901"/>
      <c r="FA183" s="902"/>
      <c r="FB183" s="900"/>
      <c r="FC183" s="900"/>
      <c r="FD183" s="901"/>
      <c r="FE183" s="902"/>
      <c r="FF183" s="900"/>
      <c r="FG183" s="900"/>
      <c r="FH183" s="901"/>
      <c r="FI183" s="902"/>
      <c r="FJ183" s="900"/>
      <c r="FK183" s="900"/>
      <c r="FL183" s="901"/>
      <c r="FM183" s="902"/>
      <c r="FN183" s="900"/>
      <c r="FO183" s="900"/>
      <c r="FP183" s="901"/>
      <c r="FQ183" s="902"/>
      <c r="FR183" s="900"/>
      <c r="FS183" s="900"/>
      <c r="FT183" s="901"/>
      <c r="FU183" s="902"/>
      <c r="FV183" s="900"/>
      <c r="FW183" s="900"/>
      <c r="FX183" s="901"/>
      <c r="FY183" s="902"/>
      <c r="FZ183" s="900"/>
      <c r="GA183" s="900"/>
      <c r="GB183" s="901"/>
      <c r="GC183" s="902"/>
      <c r="GD183" s="900"/>
      <c r="GE183" s="900"/>
      <c r="GF183" s="901"/>
      <c r="GG183" s="902"/>
      <c r="GH183" s="900"/>
      <c r="GI183" s="900"/>
      <c r="GJ183" s="901"/>
      <c r="GK183" s="902"/>
      <c r="GL183" s="900"/>
      <c r="GM183" s="900"/>
      <c r="GN183" s="901"/>
      <c r="GO183" s="902"/>
      <c r="GP183" s="900"/>
      <c r="GQ183" s="900"/>
      <c r="GR183" s="901"/>
      <c r="GS183" s="902"/>
      <c r="GT183" s="900"/>
      <c r="GU183" s="900"/>
      <c r="GV183" s="901"/>
      <c r="GW183" s="902"/>
      <c r="GX183" s="900"/>
      <c r="GY183" s="900"/>
      <c r="GZ183" s="901"/>
      <c r="HA183" s="902"/>
      <c r="HB183" s="900"/>
      <c r="HC183" s="900"/>
      <c r="HD183" s="901"/>
      <c r="HE183" s="902"/>
      <c r="HF183" s="900"/>
      <c r="HG183" s="900"/>
      <c r="HH183" s="901"/>
      <c r="HI183" s="902"/>
      <c r="HJ183" s="900"/>
      <c r="HK183" s="900"/>
      <c r="HL183" s="901"/>
      <c r="HM183" s="902"/>
      <c r="HN183" s="900"/>
      <c r="HO183" s="900"/>
      <c r="HP183" s="901"/>
      <c r="HQ183" s="902"/>
      <c r="HR183" s="900"/>
      <c r="HS183" s="900"/>
      <c r="HT183" s="901"/>
      <c r="HU183" s="902"/>
      <c r="HV183" s="900"/>
      <c r="HW183" s="900"/>
      <c r="HX183" s="901"/>
      <c r="HY183" s="902"/>
      <c r="HZ183" s="900"/>
      <c r="IA183" s="900"/>
      <c r="IB183" s="901"/>
      <c r="IC183" s="902"/>
      <c r="ID183" s="900"/>
      <c r="IE183" s="900"/>
      <c r="IF183" s="901"/>
      <c r="IG183" s="902"/>
      <c r="IH183" s="900"/>
      <c r="II183" s="900"/>
      <c r="IJ183" s="901"/>
      <c r="IK183" s="902"/>
      <c r="IL183" s="900"/>
      <c r="IM183" s="900"/>
      <c r="IN183" s="901"/>
      <c r="IO183" s="902"/>
      <c r="IP183" s="900"/>
      <c r="IQ183" s="900"/>
      <c r="IR183" s="901"/>
      <c r="IS183" s="902"/>
      <c r="IT183" s="900"/>
      <c r="IU183" s="900"/>
      <c r="IV183" s="901"/>
    </row>
    <row r="184" spans="1:256" s="797" customFormat="1" ht="12">
      <c r="A184" s="907" t="s">
        <v>1001</v>
      </c>
      <c r="B184" s="899" t="s">
        <v>1002</v>
      </c>
      <c r="C184" s="883"/>
      <c r="D184" s="883"/>
      <c r="E184" s="884"/>
      <c r="F184" s="900"/>
      <c r="G184" s="900"/>
      <c r="H184" s="901"/>
      <c r="I184" s="902"/>
      <c r="J184" s="900"/>
      <c r="K184" s="900"/>
      <c r="L184" s="901"/>
      <c r="M184" s="902"/>
      <c r="N184" s="900"/>
      <c r="O184" s="900"/>
      <c r="P184" s="901"/>
      <c r="Q184" s="902"/>
      <c r="R184" s="900"/>
      <c r="S184" s="900"/>
      <c r="T184" s="901"/>
      <c r="U184" s="902"/>
      <c r="V184" s="900"/>
      <c r="W184" s="900"/>
      <c r="X184" s="901"/>
      <c r="Y184" s="902"/>
      <c r="Z184" s="900"/>
      <c r="AA184" s="900"/>
      <c r="AB184" s="901"/>
      <c r="AC184" s="902"/>
      <c r="AD184" s="900"/>
      <c r="AE184" s="900"/>
      <c r="AF184" s="901"/>
      <c r="AG184" s="902"/>
      <c r="AH184" s="900"/>
      <c r="AI184" s="900"/>
      <c r="AJ184" s="901"/>
      <c r="AK184" s="902"/>
      <c r="AL184" s="900"/>
      <c r="AM184" s="900"/>
      <c r="AN184" s="901"/>
      <c r="AO184" s="902"/>
      <c r="AP184" s="900"/>
      <c r="AQ184" s="900"/>
      <c r="AR184" s="901"/>
      <c r="AS184" s="902"/>
      <c r="AT184" s="900"/>
      <c r="AU184" s="900"/>
      <c r="AV184" s="901"/>
      <c r="AW184" s="902"/>
      <c r="AX184" s="900"/>
      <c r="AY184" s="900"/>
      <c r="AZ184" s="901"/>
      <c r="BA184" s="902"/>
      <c r="BB184" s="900"/>
      <c r="BC184" s="900"/>
      <c r="BD184" s="901"/>
      <c r="BE184" s="902"/>
      <c r="BF184" s="900"/>
      <c r="BG184" s="900"/>
      <c r="BH184" s="901"/>
      <c r="BI184" s="902"/>
      <c r="BJ184" s="900"/>
      <c r="BK184" s="900"/>
      <c r="BL184" s="901"/>
      <c r="BM184" s="902"/>
      <c r="BN184" s="900"/>
      <c r="BO184" s="900"/>
      <c r="BP184" s="901"/>
      <c r="BQ184" s="902"/>
      <c r="BR184" s="900"/>
      <c r="BS184" s="900"/>
      <c r="BT184" s="901"/>
      <c r="BU184" s="902"/>
      <c r="BV184" s="900"/>
      <c r="BW184" s="900"/>
      <c r="BX184" s="901"/>
      <c r="BY184" s="902"/>
      <c r="BZ184" s="900"/>
      <c r="CA184" s="900"/>
      <c r="CB184" s="901"/>
      <c r="CC184" s="902"/>
      <c r="CD184" s="900"/>
      <c r="CE184" s="900"/>
      <c r="CF184" s="901"/>
      <c r="CG184" s="902"/>
      <c r="CH184" s="900"/>
      <c r="CI184" s="900"/>
      <c r="CJ184" s="901"/>
      <c r="CK184" s="902"/>
      <c r="CL184" s="900"/>
      <c r="CM184" s="900"/>
      <c r="CN184" s="901"/>
      <c r="CO184" s="902"/>
      <c r="CP184" s="900"/>
      <c r="CQ184" s="900"/>
      <c r="CR184" s="901"/>
      <c r="CS184" s="902"/>
      <c r="CT184" s="900"/>
      <c r="CU184" s="900"/>
      <c r="CV184" s="901"/>
      <c r="CW184" s="902"/>
      <c r="CX184" s="900"/>
      <c r="CY184" s="900"/>
      <c r="CZ184" s="901"/>
      <c r="DA184" s="902"/>
      <c r="DB184" s="900"/>
      <c r="DC184" s="900"/>
      <c r="DD184" s="901"/>
      <c r="DE184" s="902"/>
      <c r="DF184" s="900"/>
      <c r="DG184" s="900"/>
      <c r="DH184" s="901"/>
      <c r="DI184" s="902"/>
      <c r="DJ184" s="900"/>
      <c r="DK184" s="900"/>
      <c r="DL184" s="901"/>
      <c r="DM184" s="902"/>
      <c r="DN184" s="900"/>
      <c r="DO184" s="900"/>
      <c r="DP184" s="901"/>
      <c r="DQ184" s="902"/>
      <c r="DR184" s="900"/>
      <c r="DS184" s="900"/>
      <c r="DT184" s="901"/>
      <c r="DU184" s="902"/>
      <c r="DV184" s="900"/>
      <c r="DW184" s="900"/>
      <c r="DX184" s="901"/>
      <c r="DY184" s="902"/>
      <c r="DZ184" s="900"/>
      <c r="EA184" s="900"/>
      <c r="EB184" s="901"/>
      <c r="EC184" s="902"/>
      <c r="ED184" s="900"/>
      <c r="EE184" s="900"/>
      <c r="EF184" s="901"/>
      <c r="EG184" s="902"/>
      <c r="EH184" s="900"/>
      <c r="EI184" s="900"/>
      <c r="EJ184" s="901"/>
      <c r="EK184" s="902"/>
      <c r="EL184" s="900"/>
      <c r="EM184" s="900"/>
      <c r="EN184" s="901"/>
      <c r="EO184" s="902"/>
      <c r="EP184" s="900"/>
      <c r="EQ184" s="900"/>
      <c r="ER184" s="901"/>
      <c r="ES184" s="902"/>
      <c r="ET184" s="900"/>
      <c r="EU184" s="900"/>
      <c r="EV184" s="901"/>
      <c r="EW184" s="902"/>
      <c r="EX184" s="900"/>
      <c r="EY184" s="900"/>
      <c r="EZ184" s="901"/>
      <c r="FA184" s="902"/>
      <c r="FB184" s="900"/>
      <c r="FC184" s="900"/>
      <c r="FD184" s="901"/>
      <c r="FE184" s="902"/>
      <c r="FF184" s="900"/>
      <c r="FG184" s="900"/>
      <c r="FH184" s="901"/>
      <c r="FI184" s="902"/>
      <c r="FJ184" s="900"/>
      <c r="FK184" s="900"/>
      <c r="FL184" s="901"/>
      <c r="FM184" s="902"/>
      <c r="FN184" s="900"/>
      <c r="FO184" s="900"/>
      <c r="FP184" s="901"/>
      <c r="FQ184" s="902"/>
      <c r="FR184" s="900"/>
      <c r="FS184" s="900"/>
      <c r="FT184" s="901"/>
      <c r="FU184" s="902"/>
      <c r="FV184" s="900"/>
      <c r="FW184" s="900"/>
      <c r="FX184" s="901"/>
      <c r="FY184" s="902"/>
      <c r="FZ184" s="900"/>
      <c r="GA184" s="900"/>
      <c r="GB184" s="901"/>
      <c r="GC184" s="902"/>
      <c r="GD184" s="900"/>
      <c r="GE184" s="900"/>
      <c r="GF184" s="901"/>
      <c r="GG184" s="902"/>
      <c r="GH184" s="900"/>
      <c r="GI184" s="900"/>
      <c r="GJ184" s="901"/>
      <c r="GK184" s="902"/>
      <c r="GL184" s="900"/>
      <c r="GM184" s="900"/>
      <c r="GN184" s="901"/>
      <c r="GO184" s="902"/>
      <c r="GP184" s="900"/>
      <c r="GQ184" s="900"/>
      <c r="GR184" s="901"/>
      <c r="GS184" s="902"/>
      <c r="GT184" s="900"/>
      <c r="GU184" s="900"/>
      <c r="GV184" s="901"/>
      <c r="GW184" s="902"/>
      <c r="GX184" s="900"/>
      <c r="GY184" s="900"/>
      <c r="GZ184" s="901"/>
      <c r="HA184" s="902"/>
      <c r="HB184" s="900"/>
      <c r="HC184" s="900"/>
      <c r="HD184" s="901"/>
      <c r="HE184" s="902"/>
      <c r="HF184" s="900"/>
      <c r="HG184" s="900"/>
      <c r="HH184" s="901"/>
      <c r="HI184" s="902"/>
      <c r="HJ184" s="900"/>
      <c r="HK184" s="900"/>
      <c r="HL184" s="901"/>
      <c r="HM184" s="902"/>
      <c r="HN184" s="900"/>
      <c r="HO184" s="900"/>
      <c r="HP184" s="901"/>
      <c r="HQ184" s="902"/>
      <c r="HR184" s="900"/>
      <c r="HS184" s="900"/>
      <c r="HT184" s="901"/>
      <c r="HU184" s="902"/>
      <c r="HV184" s="900"/>
      <c r="HW184" s="900"/>
      <c r="HX184" s="901"/>
      <c r="HY184" s="902"/>
      <c r="HZ184" s="900"/>
      <c r="IA184" s="900"/>
      <c r="IB184" s="901"/>
      <c r="IC184" s="902"/>
      <c r="ID184" s="900"/>
      <c r="IE184" s="900"/>
      <c r="IF184" s="901"/>
      <c r="IG184" s="902"/>
      <c r="IH184" s="900"/>
      <c r="II184" s="900"/>
      <c r="IJ184" s="901"/>
      <c r="IK184" s="902"/>
      <c r="IL184" s="900"/>
      <c r="IM184" s="900"/>
      <c r="IN184" s="901"/>
      <c r="IO184" s="902"/>
      <c r="IP184" s="900"/>
      <c r="IQ184" s="900"/>
      <c r="IR184" s="901"/>
      <c r="IS184" s="902"/>
      <c r="IT184" s="900"/>
      <c r="IU184" s="900"/>
      <c r="IV184" s="901"/>
    </row>
    <row r="185" spans="1:256" s="797" customFormat="1" ht="12">
      <c r="A185" s="876" t="s">
        <v>951</v>
      </c>
      <c r="B185" s="909" t="s">
        <v>1003</v>
      </c>
      <c r="C185" s="831">
        <v>14</v>
      </c>
      <c r="D185" s="1262"/>
      <c r="E185" s="887">
        <f>C185*D185</f>
        <v>0</v>
      </c>
    </row>
    <row r="186" spans="1:256" s="797" customFormat="1" ht="12">
      <c r="A186" s="874" t="s">
        <v>949</v>
      </c>
      <c r="B186" s="909" t="s">
        <v>1004</v>
      </c>
      <c r="C186" s="831">
        <v>86</v>
      </c>
      <c r="D186" s="1262"/>
      <c r="E186" s="887">
        <f>C186*D186</f>
        <v>0</v>
      </c>
    </row>
    <row r="187" spans="1:256" s="797" customFormat="1" ht="12">
      <c r="A187" s="914"/>
      <c r="B187" s="895" t="s">
        <v>896</v>
      </c>
      <c r="C187" s="896">
        <f>SUM(C185:C186)</f>
        <v>100</v>
      </c>
      <c r="D187" s="896"/>
      <c r="E187" s="897">
        <f>SUM(E185:E186)</f>
        <v>0</v>
      </c>
      <c r="F187" s="900"/>
      <c r="G187" s="900"/>
      <c r="H187" s="901"/>
      <c r="I187" s="902"/>
      <c r="J187" s="900"/>
      <c r="K187" s="900"/>
      <c r="L187" s="901"/>
      <c r="M187" s="902"/>
      <c r="N187" s="900"/>
      <c r="O187" s="900"/>
      <c r="P187" s="901"/>
      <c r="Q187" s="902"/>
      <c r="R187" s="900"/>
      <c r="S187" s="900"/>
      <c r="T187" s="901"/>
      <c r="U187" s="902"/>
      <c r="V187" s="900"/>
      <c r="W187" s="900"/>
      <c r="X187" s="901"/>
      <c r="Y187" s="902"/>
      <c r="Z187" s="900"/>
      <c r="AA187" s="900"/>
      <c r="AB187" s="901"/>
      <c r="AC187" s="902"/>
      <c r="AD187" s="900"/>
      <c r="AE187" s="900"/>
      <c r="AF187" s="901"/>
      <c r="AG187" s="902"/>
      <c r="AH187" s="900"/>
      <c r="AI187" s="900"/>
      <c r="AJ187" s="901"/>
      <c r="AK187" s="902"/>
      <c r="AL187" s="900"/>
      <c r="AM187" s="900"/>
      <c r="AN187" s="901"/>
      <c r="AO187" s="902"/>
      <c r="AP187" s="900"/>
      <c r="AQ187" s="900"/>
      <c r="AR187" s="901"/>
      <c r="AS187" s="902"/>
      <c r="AT187" s="900"/>
      <c r="AU187" s="900"/>
      <c r="AV187" s="901"/>
      <c r="AW187" s="902"/>
      <c r="AX187" s="900"/>
      <c r="AY187" s="900"/>
      <c r="AZ187" s="901"/>
      <c r="BA187" s="902"/>
      <c r="BB187" s="900"/>
      <c r="BC187" s="900"/>
      <c r="BD187" s="901"/>
      <c r="BE187" s="902"/>
      <c r="BF187" s="900"/>
      <c r="BG187" s="900"/>
      <c r="BH187" s="901"/>
      <c r="BI187" s="902"/>
      <c r="BJ187" s="900"/>
      <c r="BK187" s="900"/>
      <c r="BL187" s="901"/>
      <c r="BM187" s="902"/>
      <c r="BN187" s="900"/>
      <c r="BO187" s="900"/>
      <c r="BP187" s="901"/>
      <c r="BQ187" s="902"/>
      <c r="BR187" s="900"/>
      <c r="BS187" s="900"/>
      <c r="BT187" s="901"/>
      <c r="BU187" s="902"/>
      <c r="BV187" s="900"/>
      <c r="BW187" s="900"/>
      <c r="BX187" s="901"/>
      <c r="BY187" s="902"/>
      <c r="BZ187" s="900"/>
      <c r="CA187" s="900"/>
      <c r="CB187" s="901"/>
      <c r="CC187" s="902"/>
      <c r="CD187" s="900"/>
      <c r="CE187" s="900"/>
      <c r="CF187" s="901"/>
      <c r="CG187" s="902"/>
      <c r="CH187" s="900"/>
      <c r="CI187" s="900"/>
      <c r="CJ187" s="901"/>
      <c r="CK187" s="902"/>
      <c r="CL187" s="900"/>
      <c r="CM187" s="900"/>
      <c r="CN187" s="901"/>
      <c r="CO187" s="902"/>
      <c r="CP187" s="900"/>
      <c r="CQ187" s="900"/>
      <c r="CR187" s="901"/>
      <c r="CS187" s="902"/>
      <c r="CT187" s="900"/>
      <c r="CU187" s="900"/>
      <c r="CV187" s="901"/>
      <c r="CW187" s="902"/>
      <c r="CX187" s="900"/>
      <c r="CY187" s="900"/>
      <c r="CZ187" s="901"/>
      <c r="DA187" s="902"/>
      <c r="DB187" s="900"/>
      <c r="DC187" s="900"/>
      <c r="DD187" s="901"/>
      <c r="DE187" s="902"/>
      <c r="DF187" s="900"/>
      <c r="DG187" s="900"/>
      <c r="DH187" s="901"/>
      <c r="DI187" s="902"/>
      <c r="DJ187" s="900"/>
      <c r="DK187" s="900"/>
      <c r="DL187" s="901"/>
      <c r="DM187" s="902"/>
      <c r="DN187" s="900"/>
      <c r="DO187" s="900"/>
      <c r="DP187" s="901"/>
      <c r="DQ187" s="902"/>
      <c r="DR187" s="900"/>
      <c r="DS187" s="900"/>
      <c r="DT187" s="901"/>
      <c r="DU187" s="902"/>
      <c r="DV187" s="900"/>
      <c r="DW187" s="900"/>
      <c r="DX187" s="901"/>
      <c r="DY187" s="902"/>
      <c r="DZ187" s="900"/>
      <c r="EA187" s="900"/>
      <c r="EB187" s="901"/>
      <c r="EC187" s="902"/>
      <c r="ED187" s="900"/>
      <c r="EE187" s="900"/>
      <c r="EF187" s="901"/>
      <c r="EG187" s="902"/>
      <c r="EH187" s="900"/>
      <c r="EI187" s="900"/>
      <c r="EJ187" s="901"/>
      <c r="EK187" s="902"/>
      <c r="EL187" s="900"/>
      <c r="EM187" s="900"/>
      <c r="EN187" s="901"/>
      <c r="EO187" s="902"/>
      <c r="EP187" s="900"/>
      <c r="EQ187" s="900"/>
      <c r="ER187" s="901"/>
      <c r="ES187" s="902"/>
      <c r="ET187" s="900"/>
      <c r="EU187" s="900"/>
      <c r="EV187" s="901"/>
      <c r="EW187" s="902"/>
      <c r="EX187" s="900"/>
      <c r="EY187" s="900"/>
      <c r="EZ187" s="901"/>
      <c r="FA187" s="902"/>
      <c r="FB187" s="900"/>
      <c r="FC187" s="900"/>
      <c r="FD187" s="901"/>
      <c r="FE187" s="902"/>
      <c r="FF187" s="900"/>
      <c r="FG187" s="900"/>
      <c r="FH187" s="901"/>
      <c r="FI187" s="902"/>
      <c r="FJ187" s="900"/>
      <c r="FK187" s="900"/>
      <c r="FL187" s="901"/>
      <c r="FM187" s="902"/>
      <c r="FN187" s="900"/>
      <c r="FO187" s="900"/>
      <c r="FP187" s="901"/>
      <c r="FQ187" s="902"/>
      <c r="FR187" s="900"/>
      <c r="FS187" s="900"/>
      <c r="FT187" s="901"/>
      <c r="FU187" s="902"/>
      <c r="FV187" s="900"/>
      <c r="FW187" s="900"/>
      <c r="FX187" s="901"/>
      <c r="FY187" s="902"/>
      <c r="FZ187" s="900"/>
      <c r="GA187" s="900"/>
      <c r="GB187" s="901"/>
      <c r="GC187" s="902"/>
      <c r="GD187" s="900"/>
      <c r="GE187" s="900"/>
      <c r="GF187" s="901"/>
      <c r="GG187" s="902"/>
      <c r="GH187" s="900"/>
      <c r="GI187" s="900"/>
      <c r="GJ187" s="901"/>
      <c r="GK187" s="902"/>
      <c r="GL187" s="900"/>
      <c r="GM187" s="900"/>
      <c r="GN187" s="901"/>
      <c r="GO187" s="902"/>
      <c r="GP187" s="900"/>
      <c r="GQ187" s="900"/>
      <c r="GR187" s="901"/>
      <c r="GS187" s="902"/>
      <c r="GT187" s="900"/>
      <c r="GU187" s="900"/>
      <c r="GV187" s="901"/>
      <c r="GW187" s="902"/>
      <c r="GX187" s="900"/>
      <c r="GY187" s="900"/>
      <c r="GZ187" s="901"/>
      <c r="HA187" s="902"/>
      <c r="HB187" s="900"/>
      <c r="HC187" s="900"/>
      <c r="HD187" s="901"/>
      <c r="HE187" s="902"/>
      <c r="HF187" s="900"/>
      <c r="HG187" s="900"/>
      <c r="HH187" s="901"/>
      <c r="HI187" s="902"/>
      <c r="HJ187" s="900"/>
      <c r="HK187" s="900"/>
      <c r="HL187" s="901"/>
      <c r="HM187" s="902"/>
      <c r="HN187" s="900"/>
      <c r="HO187" s="900"/>
      <c r="HP187" s="901"/>
      <c r="HQ187" s="902"/>
      <c r="HR187" s="900"/>
      <c r="HS187" s="900"/>
      <c r="HT187" s="901"/>
      <c r="HU187" s="902"/>
      <c r="HV187" s="900"/>
      <c r="HW187" s="900"/>
      <c r="HX187" s="901"/>
      <c r="HY187" s="902"/>
      <c r="HZ187" s="900"/>
      <c r="IA187" s="900"/>
      <c r="IB187" s="901"/>
      <c r="IC187" s="902"/>
      <c r="ID187" s="900"/>
      <c r="IE187" s="900"/>
      <c r="IF187" s="901"/>
      <c r="IG187" s="902"/>
      <c r="IH187" s="900"/>
      <c r="II187" s="900"/>
      <c r="IJ187" s="901"/>
      <c r="IK187" s="902"/>
      <c r="IL187" s="900"/>
      <c r="IM187" s="900"/>
      <c r="IN187" s="901"/>
      <c r="IO187" s="902"/>
      <c r="IP187" s="900"/>
      <c r="IQ187" s="900"/>
      <c r="IR187" s="901"/>
      <c r="IS187" s="902"/>
      <c r="IT187" s="900"/>
      <c r="IU187" s="900"/>
      <c r="IV187" s="901"/>
    </row>
    <row r="188" spans="1:256" s="797" customFormat="1" ht="12">
      <c r="A188" s="874"/>
      <c r="B188" s="915"/>
      <c r="C188" s="916"/>
      <c r="D188" s="916"/>
      <c r="E188" s="917"/>
    </row>
    <row r="189" spans="1:256" s="797" customFormat="1" ht="12">
      <c r="A189" s="907" t="s">
        <v>1005</v>
      </c>
      <c r="B189" s="899" t="s">
        <v>1006</v>
      </c>
      <c r="C189" s="883"/>
      <c r="D189" s="883"/>
      <c r="E189" s="884"/>
    </row>
    <row r="190" spans="1:256" s="797" customFormat="1" ht="12">
      <c r="A190" s="874" t="s">
        <v>949</v>
      </c>
      <c r="B190" s="909" t="s">
        <v>1007</v>
      </c>
      <c r="C190" s="918">
        <v>164</v>
      </c>
      <c r="D190" s="1262"/>
      <c r="E190" s="887">
        <f>C190*D190</f>
        <v>0</v>
      </c>
    </row>
    <row r="191" spans="1:256" s="797" customFormat="1" ht="12">
      <c r="A191" s="874" t="s">
        <v>949</v>
      </c>
      <c r="B191" s="909" t="s">
        <v>1004</v>
      </c>
      <c r="C191" s="918">
        <v>4370</v>
      </c>
      <c r="D191" s="1262"/>
      <c r="E191" s="887">
        <f>C191*D191</f>
        <v>0</v>
      </c>
    </row>
    <row r="192" spans="1:256" s="797" customFormat="1" ht="12">
      <c r="A192" s="874" t="s">
        <v>951</v>
      </c>
      <c r="B192" s="909" t="s">
        <v>1008</v>
      </c>
      <c r="C192" s="831">
        <v>52</v>
      </c>
      <c r="D192" s="1262"/>
      <c r="E192" s="887">
        <f>C192*D192</f>
        <v>0</v>
      </c>
    </row>
    <row r="193" spans="1:256" s="797" customFormat="1" ht="12">
      <c r="A193" s="914"/>
      <c r="B193" s="895" t="s">
        <v>896</v>
      </c>
      <c r="C193" s="896">
        <f>SUM(C190:C192)</f>
        <v>4586</v>
      </c>
      <c r="D193" s="896"/>
      <c r="E193" s="897">
        <f>SUM(E190:E192)</f>
        <v>0</v>
      </c>
      <c r="F193" s="900"/>
      <c r="G193" s="900"/>
      <c r="H193" s="901"/>
      <c r="I193" s="902"/>
      <c r="J193" s="900"/>
      <c r="K193" s="900"/>
      <c r="L193" s="901"/>
      <c r="M193" s="902"/>
      <c r="N193" s="900"/>
      <c r="O193" s="900"/>
      <c r="P193" s="901"/>
      <c r="Q193" s="902"/>
      <c r="R193" s="900"/>
      <c r="S193" s="900"/>
      <c r="T193" s="901"/>
      <c r="U193" s="902"/>
      <c r="V193" s="900"/>
      <c r="W193" s="900"/>
      <c r="X193" s="901"/>
      <c r="Y193" s="902"/>
      <c r="Z193" s="900"/>
      <c r="AA193" s="900"/>
      <c r="AB193" s="901"/>
      <c r="AC193" s="902"/>
      <c r="AD193" s="900"/>
      <c r="AE193" s="900"/>
      <c r="AF193" s="901"/>
      <c r="AG193" s="902"/>
      <c r="AH193" s="900"/>
      <c r="AI193" s="900"/>
      <c r="AJ193" s="901"/>
      <c r="AK193" s="902"/>
      <c r="AL193" s="900"/>
      <c r="AM193" s="900"/>
      <c r="AN193" s="901"/>
      <c r="AO193" s="902"/>
      <c r="AP193" s="900"/>
      <c r="AQ193" s="900"/>
      <c r="AR193" s="901"/>
      <c r="AS193" s="902"/>
      <c r="AT193" s="900"/>
      <c r="AU193" s="900"/>
      <c r="AV193" s="901"/>
      <c r="AW193" s="902"/>
      <c r="AX193" s="900"/>
      <c r="AY193" s="900"/>
      <c r="AZ193" s="901"/>
      <c r="BA193" s="902"/>
      <c r="BB193" s="900"/>
      <c r="BC193" s="900"/>
      <c r="BD193" s="901"/>
      <c r="BE193" s="902"/>
      <c r="BF193" s="900"/>
      <c r="BG193" s="900"/>
      <c r="BH193" s="901"/>
      <c r="BI193" s="902"/>
      <c r="BJ193" s="900"/>
      <c r="BK193" s="900"/>
      <c r="BL193" s="901"/>
      <c r="BM193" s="902"/>
      <c r="BN193" s="900"/>
      <c r="BO193" s="900"/>
      <c r="BP193" s="901"/>
      <c r="BQ193" s="902"/>
      <c r="BR193" s="900"/>
      <c r="BS193" s="900"/>
      <c r="BT193" s="901"/>
      <c r="BU193" s="902"/>
      <c r="BV193" s="900"/>
      <c r="BW193" s="900"/>
      <c r="BX193" s="901"/>
      <c r="BY193" s="902"/>
      <c r="BZ193" s="900"/>
      <c r="CA193" s="900"/>
      <c r="CB193" s="901"/>
      <c r="CC193" s="902"/>
      <c r="CD193" s="900"/>
      <c r="CE193" s="900"/>
      <c r="CF193" s="901"/>
      <c r="CG193" s="902"/>
      <c r="CH193" s="900"/>
      <c r="CI193" s="900"/>
      <c r="CJ193" s="901"/>
      <c r="CK193" s="902"/>
      <c r="CL193" s="900"/>
      <c r="CM193" s="900"/>
      <c r="CN193" s="901"/>
      <c r="CO193" s="902"/>
      <c r="CP193" s="900"/>
      <c r="CQ193" s="900"/>
      <c r="CR193" s="901"/>
      <c r="CS193" s="902"/>
      <c r="CT193" s="900"/>
      <c r="CU193" s="900"/>
      <c r="CV193" s="901"/>
      <c r="CW193" s="902"/>
      <c r="CX193" s="900"/>
      <c r="CY193" s="900"/>
      <c r="CZ193" s="901"/>
      <c r="DA193" s="902"/>
      <c r="DB193" s="900"/>
      <c r="DC193" s="900"/>
      <c r="DD193" s="901"/>
      <c r="DE193" s="902"/>
      <c r="DF193" s="900"/>
      <c r="DG193" s="900"/>
      <c r="DH193" s="901"/>
      <c r="DI193" s="902"/>
      <c r="DJ193" s="900"/>
      <c r="DK193" s="900"/>
      <c r="DL193" s="901"/>
      <c r="DM193" s="902"/>
      <c r="DN193" s="900"/>
      <c r="DO193" s="900"/>
      <c r="DP193" s="901"/>
      <c r="DQ193" s="902"/>
      <c r="DR193" s="900"/>
      <c r="DS193" s="900"/>
      <c r="DT193" s="901"/>
      <c r="DU193" s="902"/>
      <c r="DV193" s="900"/>
      <c r="DW193" s="900"/>
      <c r="DX193" s="901"/>
      <c r="DY193" s="902"/>
      <c r="DZ193" s="900"/>
      <c r="EA193" s="900"/>
      <c r="EB193" s="901"/>
      <c r="EC193" s="902"/>
      <c r="ED193" s="900"/>
      <c r="EE193" s="900"/>
      <c r="EF193" s="901"/>
      <c r="EG193" s="902"/>
      <c r="EH193" s="900"/>
      <c r="EI193" s="900"/>
      <c r="EJ193" s="901"/>
      <c r="EK193" s="902"/>
      <c r="EL193" s="900"/>
      <c r="EM193" s="900"/>
      <c r="EN193" s="901"/>
      <c r="EO193" s="902"/>
      <c r="EP193" s="900"/>
      <c r="EQ193" s="900"/>
      <c r="ER193" s="901"/>
      <c r="ES193" s="902"/>
      <c r="ET193" s="900"/>
      <c r="EU193" s="900"/>
      <c r="EV193" s="901"/>
      <c r="EW193" s="902"/>
      <c r="EX193" s="900"/>
      <c r="EY193" s="900"/>
      <c r="EZ193" s="901"/>
      <c r="FA193" s="902"/>
      <c r="FB193" s="900"/>
      <c r="FC193" s="900"/>
      <c r="FD193" s="901"/>
      <c r="FE193" s="902"/>
      <c r="FF193" s="900"/>
      <c r="FG193" s="900"/>
      <c r="FH193" s="901"/>
      <c r="FI193" s="902"/>
      <c r="FJ193" s="900"/>
      <c r="FK193" s="900"/>
      <c r="FL193" s="901"/>
      <c r="FM193" s="902"/>
      <c r="FN193" s="900"/>
      <c r="FO193" s="900"/>
      <c r="FP193" s="901"/>
      <c r="FQ193" s="902"/>
      <c r="FR193" s="900"/>
      <c r="FS193" s="900"/>
      <c r="FT193" s="901"/>
      <c r="FU193" s="902"/>
      <c r="FV193" s="900"/>
      <c r="FW193" s="900"/>
      <c r="FX193" s="901"/>
      <c r="FY193" s="902"/>
      <c r="FZ193" s="900"/>
      <c r="GA193" s="900"/>
      <c r="GB193" s="901"/>
      <c r="GC193" s="902"/>
      <c r="GD193" s="900"/>
      <c r="GE193" s="900"/>
      <c r="GF193" s="901"/>
      <c r="GG193" s="902"/>
      <c r="GH193" s="900"/>
      <c r="GI193" s="900"/>
      <c r="GJ193" s="901"/>
      <c r="GK193" s="902"/>
      <c r="GL193" s="900"/>
      <c r="GM193" s="900"/>
      <c r="GN193" s="901"/>
      <c r="GO193" s="902"/>
      <c r="GP193" s="900"/>
      <c r="GQ193" s="900"/>
      <c r="GR193" s="901"/>
      <c r="GS193" s="902"/>
      <c r="GT193" s="900"/>
      <c r="GU193" s="900"/>
      <c r="GV193" s="901"/>
      <c r="GW193" s="902"/>
      <c r="GX193" s="900"/>
      <c r="GY193" s="900"/>
      <c r="GZ193" s="901"/>
      <c r="HA193" s="902"/>
      <c r="HB193" s="900"/>
      <c r="HC193" s="900"/>
      <c r="HD193" s="901"/>
      <c r="HE193" s="902"/>
      <c r="HF193" s="900"/>
      <c r="HG193" s="900"/>
      <c r="HH193" s="901"/>
      <c r="HI193" s="902"/>
      <c r="HJ193" s="900"/>
      <c r="HK193" s="900"/>
      <c r="HL193" s="901"/>
      <c r="HM193" s="902"/>
      <c r="HN193" s="900"/>
      <c r="HO193" s="900"/>
      <c r="HP193" s="901"/>
      <c r="HQ193" s="902"/>
      <c r="HR193" s="900"/>
      <c r="HS193" s="900"/>
      <c r="HT193" s="901"/>
      <c r="HU193" s="902"/>
      <c r="HV193" s="900"/>
      <c r="HW193" s="900"/>
      <c r="HX193" s="901"/>
      <c r="HY193" s="902"/>
      <c r="HZ193" s="900"/>
      <c r="IA193" s="900"/>
      <c r="IB193" s="901"/>
      <c r="IC193" s="902"/>
      <c r="ID193" s="900"/>
      <c r="IE193" s="900"/>
      <c r="IF193" s="901"/>
      <c r="IG193" s="902"/>
      <c r="IH193" s="900"/>
      <c r="II193" s="900"/>
      <c r="IJ193" s="901"/>
      <c r="IK193" s="902"/>
      <c r="IL193" s="900"/>
      <c r="IM193" s="900"/>
      <c r="IN193" s="901"/>
      <c r="IO193" s="902"/>
      <c r="IP193" s="900"/>
      <c r="IQ193" s="900"/>
      <c r="IR193" s="901"/>
      <c r="IS193" s="902"/>
      <c r="IT193" s="900"/>
      <c r="IU193" s="900"/>
      <c r="IV193" s="901"/>
    </row>
    <row r="194" spans="1:256" s="797" customFormat="1" ht="12">
      <c r="A194" s="874"/>
      <c r="B194" s="915"/>
      <c r="C194" s="916"/>
      <c r="D194" s="916"/>
      <c r="E194" s="917"/>
      <c r="F194" s="903"/>
      <c r="G194" s="903"/>
      <c r="H194" s="901"/>
      <c r="I194" s="904"/>
      <c r="J194" s="903"/>
      <c r="K194" s="903"/>
      <c r="L194" s="901"/>
      <c r="M194" s="904"/>
      <c r="N194" s="903"/>
      <c r="O194" s="903"/>
      <c r="P194" s="901"/>
      <c r="Q194" s="904"/>
      <c r="R194" s="903"/>
      <c r="S194" s="903"/>
      <c r="T194" s="901"/>
      <c r="U194" s="904"/>
      <c r="V194" s="903"/>
      <c r="W194" s="903"/>
      <c r="X194" s="901"/>
      <c r="Y194" s="904"/>
      <c r="Z194" s="903"/>
      <c r="AA194" s="903"/>
      <c r="AB194" s="901"/>
      <c r="AC194" s="904"/>
      <c r="AD194" s="903"/>
      <c r="AE194" s="903"/>
      <c r="AF194" s="901"/>
      <c r="AG194" s="904"/>
      <c r="AH194" s="903"/>
      <c r="AI194" s="903"/>
      <c r="AJ194" s="901"/>
      <c r="AK194" s="904"/>
      <c r="AL194" s="903"/>
      <c r="AM194" s="903"/>
      <c r="AN194" s="901"/>
      <c r="AO194" s="904"/>
      <c r="AP194" s="903"/>
      <c r="AQ194" s="903"/>
      <c r="AR194" s="901"/>
      <c r="AS194" s="904"/>
      <c r="AT194" s="903"/>
      <c r="AU194" s="903"/>
      <c r="AV194" s="901"/>
      <c r="AW194" s="904"/>
      <c r="AX194" s="903"/>
      <c r="AY194" s="903"/>
      <c r="AZ194" s="901"/>
      <c r="BA194" s="904"/>
      <c r="BB194" s="903"/>
      <c r="BC194" s="903"/>
      <c r="BD194" s="901"/>
      <c r="BE194" s="904"/>
      <c r="BF194" s="903"/>
      <c r="BG194" s="903"/>
      <c r="BH194" s="901"/>
      <c r="BI194" s="904"/>
      <c r="BJ194" s="903"/>
      <c r="BK194" s="903"/>
      <c r="BL194" s="901"/>
      <c r="BM194" s="904"/>
      <c r="BN194" s="903"/>
      <c r="BO194" s="903"/>
      <c r="BP194" s="901"/>
      <c r="BQ194" s="904"/>
      <c r="BR194" s="903"/>
      <c r="BS194" s="903"/>
      <c r="BT194" s="901"/>
      <c r="BU194" s="904"/>
      <c r="BV194" s="903"/>
      <c r="BW194" s="903"/>
      <c r="BX194" s="901"/>
      <c r="BY194" s="904"/>
      <c r="BZ194" s="903"/>
      <c r="CA194" s="903"/>
      <c r="CB194" s="901"/>
      <c r="CC194" s="904"/>
      <c r="CD194" s="903"/>
      <c r="CE194" s="903"/>
      <c r="CF194" s="901"/>
      <c r="CG194" s="904"/>
      <c r="CH194" s="903"/>
      <c r="CI194" s="903"/>
      <c r="CJ194" s="901"/>
      <c r="CK194" s="904"/>
      <c r="CL194" s="903"/>
      <c r="CM194" s="903"/>
      <c r="CN194" s="901"/>
      <c r="CO194" s="904"/>
      <c r="CP194" s="903"/>
      <c r="CQ194" s="903"/>
      <c r="CR194" s="901"/>
      <c r="CS194" s="904"/>
      <c r="CT194" s="903"/>
      <c r="CU194" s="903"/>
      <c r="CV194" s="901"/>
      <c r="CW194" s="904"/>
      <c r="CX194" s="903"/>
      <c r="CY194" s="903"/>
      <c r="CZ194" s="901"/>
      <c r="DA194" s="904"/>
      <c r="DB194" s="903"/>
      <c r="DC194" s="903"/>
      <c r="DD194" s="901"/>
      <c r="DE194" s="904"/>
      <c r="DF194" s="903"/>
      <c r="DG194" s="903"/>
      <c r="DH194" s="901"/>
      <c r="DI194" s="904"/>
      <c r="DJ194" s="903"/>
      <c r="DK194" s="903"/>
      <c r="DL194" s="901"/>
      <c r="DM194" s="904"/>
      <c r="DN194" s="903"/>
      <c r="DO194" s="903"/>
      <c r="DP194" s="901"/>
      <c r="DQ194" s="904"/>
      <c r="DR194" s="903"/>
      <c r="DS194" s="903"/>
      <c r="DT194" s="901"/>
      <c r="DU194" s="904"/>
      <c r="DV194" s="903"/>
      <c r="DW194" s="903"/>
      <c r="DX194" s="901"/>
      <c r="DY194" s="904"/>
      <c r="DZ194" s="903"/>
      <c r="EA194" s="903"/>
      <c r="EB194" s="901"/>
      <c r="EC194" s="904"/>
      <c r="ED194" s="903"/>
      <c r="EE194" s="903"/>
      <c r="EF194" s="901"/>
      <c r="EG194" s="904"/>
      <c r="EH194" s="903"/>
      <c r="EI194" s="903"/>
      <c r="EJ194" s="901"/>
      <c r="EK194" s="904"/>
      <c r="EL194" s="903"/>
      <c r="EM194" s="903"/>
      <c r="EN194" s="901"/>
      <c r="EO194" s="904"/>
      <c r="EP194" s="903"/>
      <c r="EQ194" s="903"/>
      <c r="ER194" s="901"/>
      <c r="ES194" s="904"/>
      <c r="ET194" s="903"/>
      <c r="EU194" s="903"/>
      <c r="EV194" s="901"/>
      <c r="EW194" s="904"/>
      <c r="EX194" s="903"/>
      <c r="EY194" s="903"/>
      <c r="EZ194" s="901"/>
      <c r="FA194" s="904"/>
      <c r="FB194" s="903"/>
      <c r="FC194" s="903"/>
      <c r="FD194" s="901"/>
      <c r="FE194" s="904"/>
      <c r="FF194" s="903"/>
      <c r="FG194" s="903"/>
      <c r="FH194" s="901"/>
      <c r="FI194" s="904"/>
      <c r="FJ194" s="903"/>
      <c r="FK194" s="903"/>
      <c r="FL194" s="901"/>
      <c r="FM194" s="904"/>
      <c r="FN194" s="903"/>
      <c r="FO194" s="903"/>
      <c r="FP194" s="901"/>
      <c r="FQ194" s="904"/>
      <c r="FR194" s="903"/>
      <c r="FS194" s="903"/>
      <c r="FT194" s="901"/>
      <c r="FU194" s="904"/>
      <c r="FV194" s="903"/>
      <c r="FW194" s="903"/>
      <c r="FX194" s="901"/>
      <c r="FY194" s="904"/>
      <c r="FZ194" s="903"/>
      <c r="GA194" s="903"/>
      <c r="GB194" s="901"/>
      <c r="GC194" s="904"/>
      <c r="GD194" s="903"/>
      <c r="GE194" s="903"/>
      <c r="GF194" s="901"/>
      <c r="GG194" s="904"/>
      <c r="GH194" s="903"/>
      <c r="GI194" s="903"/>
      <c r="GJ194" s="901"/>
      <c r="GK194" s="904"/>
      <c r="GL194" s="903"/>
      <c r="GM194" s="903"/>
      <c r="GN194" s="901"/>
      <c r="GO194" s="904"/>
      <c r="GP194" s="903"/>
      <c r="GQ194" s="903"/>
      <c r="GR194" s="901"/>
      <c r="GS194" s="904"/>
      <c r="GT194" s="903"/>
      <c r="GU194" s="903"/>
      <c r="GV194" s="901"/>
      <c r="GW194" s="904"/>
      <c r="GX194" s="903"/>
      <c r="GY194" s="903"/>
      <c r="GZ194" s="901"/>
      <c r="HA194" s="904"/>
      <c r="HB194" s="903"/>
      <c r="HC194" s="903"/>
      <c r="HD194" s="901"/>
      <c r="HE194" s="904"/>
      <c r="HF194" s="903"/>
      <c r="HG194" s="903"/>
      <c r="HH194" s="901"/>
      <c r="HI194" s="904"/>
      <c r="HJ194" s="903"/>
      <c r="HK194" s="903"/>
      <c r="HL194" s="901"/>
      <c r="HM194" s="904"/>
      <c r="HN194" s="903"/>
      <c r="HO194" s="903"/>
      <c r="HP194" s="901"/>
      <c r="HQ194" s="904"/>
      <c r="HR194" s="903"/>
      <c r="HS194" s="903"/>
      <c r="HT194" s="901"/>
      <c r="HU194" s="904"/>
      <c r="HV194" s="903"/>
      <c r="HW194" s="903"/>
      <c r="HX194" s="901"/>
      <c r="HY194" s="904"/>
      <c r="HZ194" s="903"/>
      <c r="IA194" s="903"/>
      <c r="IB194" s="901"/>
      <c r="IC194" s="904"/>
      <c r="ID194" s="903"/>
      <c r="IE194" s="903"/>
      <c r="IF194" s="901"/>
      <c r="IG194" s="904"/>
      <c r="IH194" s="903"/>
      <c r="II194" s="903"/>
      <c r="IJ194" s="901"/>
      <c r="IK194" s="904"/>
      <c r="IL194" s="903"/>
      <c r="IM194" s="903"/>
      <c r="IN194" s="901"/>
      <c r="IO194" s="904"/>
      <c r="IP194" s="903"/>
      <c r="IQ194" s="903"/>
      <c r="IR194" s="901"/>
      <c r="IS194" s="904"/>
      <c r="IT194" s="903"/>
      <c r="IU194" s="903"/>
      <c r="IV194" s="901"/>
    </row>
    <row r="195" spans="1:256" s="797" customFormat="1" ht="12">
      <c r="A195" s="907" t="s">
        <v>1001</v>
      </c>
      <c r="B195" s="899" t="s">
        <v>1009</v>
      </c>
      <c r="C195" s="883"/>
      <c r="D195" s="883"/>
      <c r="E195" s="884"/>
      <c r="F195" s="903"/>
      <c r="G195" s="903"/>
      <c r="H195" s="901"/>
      <c r="I195" s="904"/>
      <c r="J195" s="903"/>
      <c r="K195" s="903"/>
      <c r="L195" s="901"/>
      <c r="M195" s="904"/>
      <c r="N195" s="903"/>
      <c r="O195" s="903"/>
      <c r="P195" s="901"/>
      <c r="Q195" s="904"/>
      <c r="R195" s="903"/>
      <c r="S195" s="903"/>
      <c r="T195" s="901"/>
      <c r="U195" s="904"/>
      <c r="V195" s="903"/>
      <c r="W195" s="903"/>
      <c r="X195" s="901"/>
      <c r="Y195" s="904"/>
      <c r="Z195" s="903"/>
      <c r="AA195" s="903"/>
      <c r="AB195" s="901"/>
      <c r="AC195" s="904"/>
      <c r="AD195" s="903"/>
      <c r="AE195" s="903"/>
      <c r="AF195" s="901"/>
      <c r="AG195" s="904"/>
      <c r="AH195" s="903"/>
      <c r="AI195" s="903"/>
      <c r="AJ195" s="901"/>
      <c r="AK195" s="904"/>
      <c r="AL195" s="903"/>
      <c r="AM195" s="903"/>
      <c r="AN195" s="901"/>
      <c r="AO195" s="904"/>
      <c r="AP195" s="903"/>
      <c r="AQ195" s="903"/>
      <c r="AR195" s="901"/>
      <c r="AS195" s="904"/>
      <c r="AT195" s="903"/>
      <c r="AU195" s="903"/>
      <c r="AV195" s="901"/>
      <c r="AW195" s="904"/>
      <c r="AX195" s="903"/>
      <c r="AY195" s="903"/>
      <c r="AZ195" s="901"/>
      <c r="BA195" s="904"/>
      <c r="BB195" s="903"/>
      <c r="BC195" s="903"/>
      <c r="BD195" s="901"/>
      <c r="BE195" s="904"/>
      <c r="BF195" s="903"/>
      <c r="BG195" s="903"/>
      <c r="BH195" s="901"/>
      <c r="BI195" s="904"/>
      <c r="BJ195" s="903"/>
      <c r="BK195" s="903"/>
      <c r="BL195" s="901"/>
      <c r="BM195" s="904"/>
      <c r="BN195" s="903"/>
      <c r="BO195" s="903"/>
      <c r="BP195" s="901"/>
      <c r="BQ195" s="904"/>
      <c r="BR195" s="903"/>
      <c r="BS195" s="903"/>
      <c r="BT195" s="901"/>
      <c r="BU195" s="904"/>
      <c r="BV195" s="903"/>
      <c r="BW195" s="903"/>
      <c r="BX195" s="901"/>
      <c r="BY195" s="904"/>
      <c r="BZ195" s="903"/>
      <c r="CA195" s="903"/>
      <c r="CB195" s="901"/>
      <c r="CC195" s="904"/>
      <c r="CD195" s="903"/>
      <c r="CE195" s="903"/>
      <c r="CF195" s="901"/>
      <c r="CG195" s="904"/>
      <c r="CH195" s="903"/>
      <c r="CI195" s="903"/>
      <c r="CJ195" s="901"/>
      <c r="CK195" s="904"/>
      <c r="CL195" s="903"/>
      <c r="CM195" s="903"/>
      <c r="CN195" s="901"/>
      <c r="CO195" s="904"/>
      <c r="CP195" s="903"/>
      <c r="CQ195" s="903"/>
      <c r="CR195" s="901"/>
      <c r="CS195" s="904"/>
      <c r="CT195" s="903"/>
      <c r="CU195" s="903"/>
      <c r="CV195" s="901"/>
      <c r="CW195" s="904"/>
      <c r="CX195" s="903"/>
      <c r="CY195" s="903"/>
      <c r="CZ195" s="901"/>
      <c r="DA195" s="904"/>
      <c r="DB195" s="903"/>
      <c r="DC195" s="903"/>
      <c r="DD195" s="901"/>
      <c r="DE195" s="904"/>
      <c r="DF195" s="903"/>
      <c r="DG195" s="903"/>
      <c r="DH195" s="901"/>
      <c r="DI195" s="904"/>
      <c r="DJ195" s="903"/>
      <c r="DK195" s="903"/>
      <c r="DL195" s="901"/>
      <c r="DM195" s="904"/>
      <c r="DN195" s="903"/>
      <c r="DO195" s="903"/>
      <c r="DP195" s="901"/>
      <c r="DQ195" s="904"/>
      <c r="DR195" s="903"/>
      <c r="DS195" s="903"/>
      <c r="DT195" s="901"/>
      <c r="DU195" s="904"/>
      <c r="DV195" s="903"/>
      <c r="DW195" s="903"/>
      <c r="DX195" s="901"/>
      <c r="DY195" s="904"/>
      <c r="DZ195" s="903"/>
      <c r="EA195" s="903"/>
      <c r="EB195" s="901"/>
      <c r="EC195" s="904"/>
      <c r="ED195" s="903"/>
      <c r="EE195" s="903"/>
      <c r="EF195" s="901"/>
      <c r="EG195" s="904"/>
      <c r="EH195" s="903"/>
      <c r="EI195" s="903"/>
      <c r="EJ195" s="901"/>
      <c r="EK195" s="904"/>
      <c r="EL195" s="903"/>
      <c r="EM195" s="903"/>
      <c r="EN195" s="901"/>
      <c r="EO195" s="904"/>
      <c r="EP195" s="903"/>
      <c r="EQ195" s="903"/>
      <c r="ER195" s="901"/>
      <c r="ES195" s="904"/>
      <c r="ET195" s="903"/>
      <c r="EU195" s="903"/>
      <c r="EV195" s="901"/>
      <c r="EW195" s="904"/>
      <c r="EX195" s="903"/>
      <c r="EY195" s="903"/>
      <c r="EZ195" s="901"/>
      <c r="FA195" s="904"/>
      <c r="FB195" s="903"/>
      <c r="FC195" s="903"/>
      <c r="FD195" s="901"/>
      <c r="FE195" s="904"/>
      <c r="FF195" s="903"/>
      <c r="FG195" s="903"/>
      <c r="FH195" s="901"/>
      <c r="FI195" s="904"/>
      <c r="FJ195" s="903"/>
      <c r="FK195" s="903"/>
      <c r="FL195" s="901"/>
      <c r="FM195" s="904"/>
      <c r="FN195" s="903"/>
      <c r="FO195" s="903"/>
      <c r="FP195" s="901"/>
      <c r="FQ195" s="904"/>
      <c r="FR195" s="903"/>
      <c r="FS195" s="903"/>
      <c r="FT195" s="901"/>
      <c r="FU195" s="904"/>
      <c r="FV195" s="903"/>
      <c r="FW195" s="903"/>
      <c r="FX195" s="901"/>
      <c r="FY195" s="904"/>
      <c r="FZ195" s="903"/>
      <c r="GA195" s="903"/>
      <c r="GB195" s="901"/>
      <c r="GC195" s="904"/>
      <c r="GD195" s="903"/>
      <c r="GE195" s="903"/>
      <c r="GF195" s="901"/>
      <c r="GG195" s="904"/>
      <c r="GH195" s="903"/>
      <c r="GI195" s="903"/>
      <c r="GJ195" s="901"/>
      <c r="GK195" s="904"/>
      <c r="GL195" s="903"/>
      <c r="GM195" s="903"/>
      <c r="GN195" s="901"/>
      <c r="GO195" s="904"/>
      <c r="GP195" s="903"/>
      <c r="GQ195" s="903"/>
      <c r="GR195" s="901"/>
      <c r="GS195" s="904"/>
      <c r="GT195" s="903"/>
      <c r="GU195" s="903"/>
      <c r="GV195" s="901"/>
      <c r="GW195" s="904"/>
      <c r="GX195" s="903"/>
      <c r="GY195" s="903"/>
      <c r="GZ195" s="901"/>
      <c r="HA195" s="904"/>
      <c r="HB195" s="903"/>
      <c r="HC195" s="903"/>
      <c r="HD195" s="901"/>
      <c r="HE195" s="904"/>
      <c r="HF195" s="903"/>
      <c r="HG195" s="903"/>
      <c r="HH195" s="901"/>
      <c r="HI195" s="904"/>
      <c r="HJ195" s="903"/>
      <c r="HK195" s="903"/>
      <c r="HL195" s="901"/>
      <c r="HM195" s="904"/>
      <c r="HN195" s="903"/>
      <c r="HO195" s="903"/>
      <c r="HP195" s="901"/>
      <c r="HQ195" s="904"/>
      <c r="HR195" s="903"/>
      <c r="HS195" s="903"/>
      <c r="HT195" s="901"/>
      <c r="HU195" s="904"/>
      <c r="HV195" s="903"/>
      <c r="HW195" s="903"/>
      <c r="HX195" s="901"/>
      <c r="HY195" s="904"/>
      <c r="HZ195" s="903"/>
      <c r="IA195" s="903"/>
      <c r="IB195" s="901"/>
      <c r="IC195" s="904"/>
      <c r="ID195" s="903"/>
      <c r="IE195" s="903"/>
      <c r="IF195" s="901"/>
      <c r="IG195" s="904"/>
      <c r="IH195" s="903"/>
      <c r="II195" s="903"/>
      <c r="IJ195" s="901"/>
      <c r="IK195" s="904"/>
      <c r="IL195" s="903"/>
      <c r="IM195" s="903"/>
      <c r="IN195" s="901"/>
      <c r="IO195" s="904"/>
      <c r="IP195" s="903"/>
      <c r="IQ195" s="903"/>
      <c r="IR195" s="901"/>
      <c r="IS195" s="904"/>
      <c r="IT195" s="903"/>
      <c r="IU195" s="903"/>
      <c r="IV195" s="901"/>
    </row>
    <row r="196" spans="1:256" s="797" customFormat="1" ht="12">
      <c r="A196" s="874" t="s">
        <v>949</v>
      </c>
      <c r="B196" s="909" t="s">
        <v>1010</v>
      </c>
      <c r="C196" s="918">
        <v>20</v>
      </c>
      <c r="D196" s="1262"/>
      <c r="E196" s="887">
        <f>C196*D196</f>
        <v>0</v>
      </c>
      <c r="F196" s="903"/>
      <c r="G196" s="903"/>
      <c r="H196" s="901"/>
      <c r="I196" s="904"/>
      <c r="J196" s="903"/>
      <c r="K196" s="903"/>
      <c r="L196" s="901"/>
      <c r="M196" s="904"/>
      <c r="N196" s="903"/>
      <c r="O196" s="903"/>
      <c r="P196" s="901"/>
      <c r="Q196" s="904"/>
      <c r="R196" s="903"/>
      <c r="S196" s="903"/>
      <c r="T196" s="901"/>
      <c r="U196" s="904"/>
      <c r="V196" s="903"/>
      <c r="W196" s="903"/>
      <c r="X196" s="901"/>
      <c r="Y196" s="904"/>
      <c r="Z196" s="903"/>
      <c r="AA196" s="903"/>
      <c r="AB196" s="901"/>
      <c r="AC196" s="904"/>
      <c r="AD196" s="903"/>
      <c r="AE196" s="903"/>
      <c r="AF196" s="901"/>
      <c r="AG196" s="904"/>
      <c r="AH196" s="903"/>
      <c r="AI196" s="903"/>
      <c r="AJ196" s="901"/>
      <c r="AK196" s="904"/>
      <c r="AL196" s="903"/>
      <c r="AM196" s="903"/>
      <c r="AN196" s="901"/>
      <c r="AO196" s="904"/>
      <c r="AP196" s="903"/>
      <c r="AQ196" s="903"/>
      <c r="AR196" s="901"/>
      <c r="AS196" s="904"/>
      <c r="AT196" s="903"/>
      <c r="AU196" s="903"/>
      <c r="AV196" s="901"/>
      <c r="AW196" s="904"/>
      <c r="AX196" s="903"/>
      <c r="AY196" s="903"/>
      <c r="AZ196" s="901"/>
      <c r="BA196" s="904"/>
      <c r="BB196" s="903"/>
      <c r="BC196" s="903"/>
      <c r="BD196" s="901"/>
      <c r="BE196" s="904"/>
      <c r="BF196" s="903"/>
      <c r="BG196" s="903"/>
      <c r="BH196" s="901"/>
      <c r="BI196" s="904"/>
      <c r="BJ196" s="903"/>
      <c r="BK196" s="903"/>
      <c r="BL196" s="901"/>
      <c r="BM196" s="904"/>
      <c r="BN196" s="903"/>
      <c r="BO196" s="903"/>
      <c r="BP196" s="901"/>
      <c r="BQ196" s="904"/>
      <c r="BR196" s="903"/>
      <c r="BS196" s="903"/>
      <c r="BT196" s="901"/>
      <c r="BU196" s="904"/>
      <c r="BV196" s="903"/>
      <c r="BW196" s="903"/>
      <c r="BX196" s="901"/>
      <c r="BY196" s="904"/>
      <c r="BZ196" s="903"/>
      <c r="CA196" s="903"/>
      <c r="CB196" s="901"/>
      <c r="CC196" s="904"/>
      <c r="CD196" s="903"/>
      <c r="CE196" s="903"/>
      <c r="CF196" s="901"/>
      <c r="CG196" s="904"/>
      <c r="CH196" s="903"/>
      <c r="CI196" s="903"/>
      <c r="CJ196" s="901"/>
      <c r="CK196" s="904"/>
      <c r="CL196" s="903"/>
      <c r="CM196" s="903"/>
      <c r="CN196" s="901"/>
      <c r="CO196" s="904"/>
      <c r="CP196" s="903"/>
      <c r="CQ196" s="903"/>
      <c r="CR196" s="901"/>
      <c r="CS196" s="904"/>
      <c r="CT196" s="903"/>
      <c r="CU196" s="903"/>
      <c r="CV196" s="901"/>
      <c r="CW196" s="904"/>
      <c r="CX196" s="903"/>
      <c r="CY196" s="903"/>
      <c r="CZ196" s="901"/>
      <c r="DA196" s="904"/>
      <c r="DB196" s="903"/>
      <c r="DC196" s="903"/>
      <c r="DD196" s="901"/>
      <c r="DE196" s="904"/>
      <c r="DF196" s="903"/>
      <c r="DG196" s="903"/>
      <c r="DH196" s="901"/>
      <c r="DI196" s="904"/>
      <c r="DJ196" s="903"/>
      <c r="DK196" s="903"/>
      <c r="DL196" s="901"/>
      <c r="DM196" s="904"/>
      <c r="DN196" s="903"/>
      <c r="DO196" s="903"/>
      <c r="DP196" s="901"/>
      <c r="DQ196" s="904"/>
      <c r="DR196" s="903"/>
      <c r="DS196" s="903"/>
      <c r="DT196" s="901"/>
      <c r="DU196" s="904"/>
      <c r="DV196" s="903"/>
      <c r="DW196" s="903"/>
      <c r="DX196" s="901"/>
      <c r="DY196" s="904"/>
      <c r="DZ196" s="903"/>
      <c r="EA196" s="903"/>
      <c r="EB196" s="901"/>
      <c r="EC196" s="904"/>
      <c r="ED196" s="903"/>
      <c r="EE196" s="903"/>
      <c r="EF196" s="901"/>
      <c r="EG196" s="904"/>
      <c r="EH196" s="903"/>
      <c r="EI196" s="903"/>
      <c r="EJ196" s="901"/>
      <c r="EK196" s="904"/>
      <c r="EL196" s="903"/>
      <c r="EM196" s="903"/>
      <c r="EN196" s="901"/>
      <c r="EO196" s="904"/>
      <c r="EP196" s="903"/>
      <c r="EQ196" s="903"/>
      <c r="ER196" s="901"/>
      <c r="ES196" s="904"/>
      <c r="ET196" s="903"/>
      <c r="EU196" s="903"/>
      <c r="EV196" s="901"/>
      <c r="EW196" s="904"/>
      <c r="EX196" s="903"/>
      <c r="EY196" s="903"/>
      <c r="EZ196" s="901"/>
      <c r="FA196" s="904"/>
      <c r="FB196" s="903"/>
      <c r="FC196" s="903"/>
      <c r="FD196" s="901"/>
      <c r="FE196" s="904"/>
      <c r="FF196" s="903"/>
      <c r="FG196" s="903"/>
      <c r="FH196" s="901"/>
      <c r="FI196" s="904"/>
      <c r="FJ196" s="903"/>
      <c r="FK196" s="903"/>
      <c r="FL196" s="901"/>
      <c r="FM196" s="904"/>
      <c r="FN196" s="903"/>
      <c r="FO196" s="903"/>
      <c r="FP196" s="901"/>
      <c r="FQ196" s="904"/>
      <c r="FR196" s="903"/>
      <c r="FS196" s="903"/>
      <c r="FT196" s="901"/>
      <c r="FU196" s="904"/>
      <c r="FV196" s="903"/>
      <c r="FW196" s="903"/>
      <c r="FX196" s="901"/>
      <c r="FY196" s="904"/>
      <c r="FZ196" s="903"/>
      <c r="GA196" s="903"/>
      <c r="GB196" s="901"/>
      <c r="GC196" s="904"/>
      <c r="GD196" s="903"/>
      <c r="GE196" s="903"/>
      <c r="GF196" s="901"/>
      <c r="GG196" s="904"/>
      <c r="GH196" s="903"/>
      <c r="GI196" s="903"/>
      <c r="GJ196" s="901"/>
      <c r="GK196" s="904"/>
      <c r="GL196" s="903"/>
      <c r="GM196" s="903"/>
      <c r="GN196" s="901"/>
      <c r="GO196" s="904"/>
      <c r="GP196" s="903"/>
      <c r="GQ196" s="903"/>
      <c r="GR196" s="901"/>
      <c r="GS196" s="904"/>
      <c r="GT196" s="903"/>
      <c r="GU196" s="903"/>
      <c r="GV196" s="901"/>
      <c r="GW196" s="904"/>
      <c r="GX196" s="903"/>
      <c r="GY196" s="903"/>
      <c r="GZ196" s="901"/>
      <c r="HA196" s="904"/>
      <c r="HB196" s="903"/>
      <c r="HC196" s="903"/>
      <c r="HD196" s="901"/>
      <c r="HE196" s="904"/>
      <c r="HF196" s="903"/>
      <c r="HG196" s="903"/>
      <c r="HH196" s="901"/>
      <c r="HI196" s="904"/>
      <c r="HJ196" s="903"/>
      <c r="HK196" s="903"/>
      <c r="HL196" s="901"/>
      <c r="HM196" s="904"/>
      <c r="HN196" s="903"/>
      <c r="HO196" s="903"/>
      <c r="HP196" s="901"/>
      <c r="HQ196" s="904"/>
      <c r="HR196" s="903"/>
      <c r="HS196" s="903"/>
      <c r="HT196" s="901"/>
      <c r="HU196" s="904"/>
      <c r="HV196" s="903"/>
      <c r="HW196" s="903"/>
      <c r="HX196" s="901"/>
      <c r="HY196" s="904"/>
      <c r="HZ196" s="903"/>
      <c r="IA196" s="903"/>
      <c r="IB196" s="901"/>
      <c r="IC196" s="904"/>
      <c r="ID196" s="903"/>
      <c r="IE196" s="903"/>
      <c r="IF196" s="901"/>
      <c r="IG196" s="904"/>
      <c r="IH196" s="903"/>
      <c r="II196" s="903"/>
      <c r="IJ196" s="901"/>
      <c r="IK196" s="904"/>
      <c r="IL196" s="903"/>
      <c r="IM196" s="903"/>
      <c r="IN196" s="901"/>
      <c r="IO196" s="904"/>
      <c r="IP196" s="903"/>
      <c r="IQ196" s="903"/>
      <c r="IR196" s="901"/>
      <c r="IS196" s="904"/>
      <c r="IT196" s="903"/>
      <c r="IU196" s="903"/>
      <c r="IV196" s="901"/>
    </row>
    <row r="197" spans="1:256" s="797" customFormat="1" ht="12">
      <c r="A197" s="868" t="s">
        <v>943</v>
      </c>
      <c r="B197" s="909" t="s">
        <v>1011</v>
      </c>
      <c r="C197" s="918">
        <v>30</v>
      </c>
      <c r="D197" s="1262"/>
      <c r="E197" s="887">
        <f>C197*D197</f>
        <v>0</v>
      </c>
      <c r="F197" s="903"/>
      <c r="G197" s="903"/>
      <c r="H197" s="901"/>
      <c r="I197" s="904"/>
      <c r="J197" s="903"/>
      <c r="K197" s="903"/>
      <c r="L197" s="901"/>
      <c r="M197" s="904"/>
      <c r="N197" s="903"/>
      <c r="O197" s="903"/>
      <c r="P197" s="901"/>
      <c r="Q197" s="904"/>
      <c r="R197" s="903"/>
      <c r="S197" s="903"/>
      <c r="T197" s="901"/>
      <c r="U197" s="904"/>
      <c r="V197" s="903"/>
      <c r="W197" s="903"/>
      <c r="X197" s="901"/>
      <c r="Y197" s="904"/>
      <c r="Z197" s="903"/>
      <c r="AA197" s="903"/>
      <c r="AB197" s="901"/>
      <c r="AC197" s="904"/>
      <c r="AD197" s="903"/>
      <c r="AE197" s="903"/>
      <c r="AF197" s="901"/>
      <c r="AG197" s="904"/>
      <c r="AH197" s="903"/>
      <c r="AI197" s="903"/>
      <c r="AJ197" s="901"/>
      <c r="AK197" s="904"/>
      <c r="AL197" s="903"/>
      <c r="AM197" s="903"/>
      <c r="AN197" s="901"/>
      <c r="AO197" s="904"/>
      <c r="AP197" s="903"/>
      <c r="AQ197" s="903"/>
      <c r="AR197" s="901"/>
      <c r="AS197" s="904"/>
      <c r="AT197" s="903"/>
      <c r="AU197" s="903"/>
      <c r="AV197" s="901"/>
      <c r="AW197" s="904"/>
      <c r="AX197" s="903"/>
      <c r="AY197" s="903"/>
      <c r="AZ197" s="901"/>
      <c r="BA197" s="904"/>
      <c r="BB197" s="903"/>
      <c r="BC197" s="903"/>
      <c r="BD197" s="901"/>
      <c r="BE197" s="904"/>
      <c r="BF197" s="903"/>
      <c r="BG197" s="903"/>
      <c r="BH197" s="901"/>
      <c r="BI197" s="904"/>
      <c r="BJ197" s="903"/>
      <c r="BK197" s="903"/>
      <c r="BL197" s="901"/>
      <c r="BM197" s="904"/>
      <c r="BN197" s="903"/>
      <c r="BO197" s="903"/>
      <c r="BP197" s="901"/>
      <c r="BQ197" s="904"/>
      <c r="BR197" s="903"/>
      <c r="BS197" s="903"/>
      <c r="BT197" s="901"/>
      <c r="BU197" s="904"/>
      <c r="BV197" s="903"/>
      <c r="BW197" s="903"/>
      <c r="BX197" s="901"/>
      <c r="BY197" s="904"/>
      <c r="BZ197" s="903"/>
      <c r="CA197" s="903"/>
      <c r="CB197" s="901"/>
      <c r="CC197" s="904"/>
      <c r="CD197" s="903"/>
      <c r="CE197" s="903"/>
      <c r="CF197" s="901"/>
      <c r="CG197" s="904"/>
      <c r="CH197" s="903"/>
      <c r="CI197" s="903"/>
      <c r="CJ197" s="901"/>
      <c r="CK197" s="904"/>
      <c r="CL197" s="903"/>
      <c r="CM197" s="903"/>
      <c r="CN197" s="901"/>
      <c r="CO197" s="904"/>
      <c r="CP197" s="903"/>
      <c r="CQ197" s="903"/>
      <c r="CR197" s="901"/>
      <c r="CS197" s="904"/>
      <c r="CT197" s="903"/>
      <c r="CU197" s="903"/>
      <c r="CV197" s="901"/>
      <c r="CW197" s="904"/>
      <c r="CX197" s="903"/>
      <c r="CY197" s="903"/>
      <c r="CZ197" s="901"/>
      <c r="DA197" s="904"/>
      <c r="DB197" s="903"/>
      <c r="DC197" s="903"/>
      <c r="DD197" s="901"/>
      <c r="DE197" s="904"/>
      <c r="DF197" s="903"/>
      <c r="DG197" s="903"/>
      <c r="DH197" s="901"/>
      <c r="DI197" s="904"/>
      <c r="DJ197" s="903"/>
      <c r="DK197" s="903"/>
      <c r="DL197" s="901"/>
      <c r="DM197" s="904"/>
      <c r="DN197" s="903"/>
      <c r="DO197" s="903"/>
      <c r="DP197" s="901"/>
      <c r="DQ197" s="904"/>
      <c r="DR197" s="903"/>
      <c r="DS197" s="903"/>
      <c r="DT197" s="901"/>
      <c r="DU197" s="904"/>
      <c r="DV197" s="903"/>
      <c r="DW197" s="903"/>
      <c r="DX197" s="901"/>
      <c r="DY197" s="904"/>
      <c r="DZ197" s="903"/>
      <c r="EA197" s="903"/>
      <c r="EB197" s="901"/>
      <c r="EC197" s="904"/>
      <c r="ED197" s="903"/>
      <c r="EE197" s="903"/>
      <c r="EF197" s="901"/>
      <c r="EG197" s="904"/>
      <c r="EH197" s="903"/>
      <c r="EI197" s="903"/>
      <c r="EJ197" s="901"/>
      <c r="EK197" s="904"/>
      <c r="EL197" s="903"/>
      <c r="EM197" s="903"/>
      <c r="EN197" s="901"/>
      <c r="EO197" s="904"/>
      <c r="EP197" s="903"/>
      <c r="EQ197" s="903"/>
      <c r="ER197" s="901"/>
      <c r="ES197" s="904"/>
      <c r="ET197" s="903"/>
      <c r="EU197" s="903"/>
      <c r="EV197" s="901"/>
      <c r="EW197" s="904"/>
      <c r="EX197" s="903"/>
      <c r="EY197" s="903"/>
      <c r="EZ197" s="901"/>
      <c r="FA197" s="904"/>
      <c r="FB197" s="903"/>
      <c r="FC197" s="903"/>
      <c r="FD197" s="901"/>
      <c r="FE197" s="904"/>
      <c r="FF197" s="903"/>
      <c r="FG197" s="903"/>
      <c r="FH197" s="901"/>
      <c r="FI197" s="904"/>
      <c r="FJ197" s="903"/>
      <c r="FK197" s="903"/>
      <c r="FL197" s="901"/>
      <c r="FM197" s="904"/>
      <c r="FN197" s="903"/>
      <c r="FO197" s="903"/>
      <c r="FP197" s="901"/>
      <c r="FQ197" s="904"/>
      <c r="FR197" s="903"/>
      <c r="FS197" s="903"/>
      <c r="FT197" s="901"/>
      <c r="FU197" s="904"/>
      <c r="FV197" s="903"/>
      <c r="FW197" s="903"/>
      <c r="FX197" s="901"/>
      <c r="FY197" s="904"/>
      <c r="FZ197" s="903"/>
      <c r="GA197" s="903"/>
      <c r="GB197" s="901"/>
      <c r="GC197" s="904"/>
      <c r="GD197" s="903"/>
      <c r="GE197" s="903"/>
      <c r="GF197" s="901"/>
      <c r="GG197" s="904"/>
      <c r="GH197" s="903"/>
      <c r="GI197" s="903"/>
      <c r="GJ197" s="901"/>
      <c r="GK197" s="904"/>
      <c r="GL197" s="903"/>
      <c r="GM197" s="903"/>
      <c r="GN197" s="901"/>
      <c r="GO197" s="904"/>
      <c r="GP197" s="903"/>
      <c r="GQ197" s="903"/>
      <c r="GR197" s="901"/>
      <c r="GS197" s="904"/>
      <c r="GT197" s="903"/>
      <c r="GU197" s="903"/>
      <c r="GV197" s="901"/>
      <c r="GW197" s="904"/>
      <c r="GX197" s="903"/>
      <c r="GY197" s="903"/>
      <c r="GZ197" s="901"/>
      <c r="HA197" s="904"/>
      <c r="HB197" s="903"/>
      <c r="HC197" s="903"/>
      <c r="HD197" s="901"/>
      <c r="HE197" s="904"/>
      <c r="HF197" s="903"/>
      <c r="HG197" s="903"/>
      <c r="HH197" s="901"/>
      <c r="HI197" s="904"/>
      <c r="HJ197" s="903"/>
      <c r="HK197" s="903"/>
      <c r="HL197" s="901"/>
      <c r="HM197" s="904"/>
      <c r="HN197" s="903"/>
      <c r="HO197" s="903"/>
      <c r="HP197" s="901"/>
      <c r="HQ197" s="904"/>
      <c r="HR197" s="903"/>
      <c r="HS197" s="903"/>
      <c r="HT197" s="901"/>
      <c r="HU197" s="904"/>
      <c r="HV197" s="903"/>
      <c r="HW197" s="903"/>
      <c r="HX197" s="901"/>
      <c r="HY197" s="904"/>
      <c r="HZ197" s="903"/>
      <c r="IA197" s="903"/>
      <c r="IB197" s="901"/>
      <c r="IC197" s="904"/>
      <c r="ID197" s="903"/>
      <c r="IE197" s="903"/>
      <c r="IF197" s="901"/>
      <c r="IG197" s="904"/>
      <c r="IH197" s="903"/>
      <c r="II197" s="903"/>
      <c r="IJ197" s="901"/>
      <c r="IK197" s="904"/>
      <c r="IL197" s="903"/>
      <c r="IM197" s="903"/>
      <c r="IN197" s="901"/>
      <c r="IO197" s="904"/>
      <c r="IP197" s="903"/>
      <c r="IQ197" s="903"/>
      <c r="IR197" s="901"/>
      <c r="IS197" s="904"/>
      <c r="IT197" s="903"/>
      <c r="IU197" s="903"/>
      <c r="IV197" s="901"/>
    </row>
    <row r="198" spans="1:256" s="797" customFormat="1" ht="12">
      <c r="A198" s="874" t="s">
        <v>947</v>
      </c>
      <c r="B198" s="909" t="s">
        <v>1012</v>
      </c>
      <c r="C198" s="918">
        <v>468</v>
      </c>
      <c r="D198" s="1262"/>
      <c r="E198" s="887">
        <f>C198*D198</f>
        <v>0</v>
      </c>
      <c r="F198" s="903"/>
      <c r="G198" s="903"/>
      <c r="H198" s="901"/>
      <c r="I198" s="904"/>
      <c r="J198" s="903"/>
      <c r="K198" s="903"/>
      <c r="L198" s="901"/>
      <c r="M198" s="904"/>
      <c r="N198" s="903"/>
      <c r="O198" s="903"/>
      <c r="P198" s="901"/>
      <c r="Q198" s="904"/>
      <c r="R198" s="903"/>
      <c r="S198" s="903"/>
      <c r="T198" s="901"/>
      <c r="U198" s="904"/>
      <c r="V198" s="903"/>
      <c r="W198" s="903"/>
      <c r="X198" s="901"/>
      <c r="Y198" s="904"/>
      <c r="Z198" s="903"/>
      <c r="AA198" s="903"/>
      <c r="AB198" s="901"/>
      <c r="AC198" s="904"/>
      <c r="AD198" s="903"/>
      <c r="AE198" s="903"/>
      <c r="AF198" s="901"/>
      <c r="AG198" s="904"/>
      <c r="AH198" s="903"/>
      <c r="AI198" s="903"/>
      <c r="AJ198" s="901"/>
      <c r="AK198" s="904"/>
      <c r="AL198" s="903"/>
      <c r="AM198" s="903"/>
      <c r="AN198" s="901"/>
      <c r="AO198" s="904"/>
      <c r="AP198" s="903"/>
      <c r="AQ198" s="903"/>
      <c r="AR198" s="901"/>
      <c r="AS198" s="904"/>
      <c r="AT198" s="903"/>
      <c r="AU198" s="903"/>
      <c r="AV198" s="901"/>
      <c r="AW198" s="904"/>
      <c r="AX198" s="903"/>
      <c r="AY198" s="903"/>
      <c r="AZ198" s="901"/>
      <c r="BA198" s="904"/>
      <c r="BB198" s="903"/>
      <c r="BC198" s="903"/>
      <c r="BD198" s="901"/>
      <c r="BE198" s="904"/>
      <c r="BF198" s="903"/>
      <c r="BG198" s="903"/>
      <c r="BH198" s="901"/>
      <c r="BI198" s="904"/>
      <c r="BJ198" s="903"/>
      <c r="BK198" s="903"/>
      <c r="BL198" s="901"/>
      <c r="BM198" s="904"/>
      <c r="BN198" s="903"/>
      <c r="BO198" s="903"/>
      <c r="BP198" s="901"/>
      <c r="BQ198" s="904"/>
      <c r="BR198" s="903"/>
      <c r="BS198" s="903"/>
      <c r="BT198" s="901"/>
      <c r="BU198" s="904"/>
      <c r="BV198" s="903"/>
      <c r="BW198" s="903"/>
      <c r="BX198" s="901"/>
      <c r="BY198" s="904"/>
      <c r="BZ198" s="903"/>
      <c r="CA198" s="903"/>
      <c r="CB198" s="901"/>
      <c r="CC198" s="904"/>
      <c r="CD198" s="903"/>
      <c r="CE198" s="903"/>
      <c r="CF198" s="901"/>
      <c r="CG198" s="904"/>
      <c r="CH198" s="903"/>
      <c r="CI198" s="903"/>
      <c r="CJ198" s="901"/>
      <c r="CK198" s="904"/>
      <c r="CL198" s="903"/>
      <c r="CM198" s="903"/>
      <c r="CN198" s="901"/>
      <c r="CO198" s="904"/>
      <c r="CP198" s="903"/>
      <c r="CQ198" s="903"/>
      <c r="CR198" s="901"/>
      <c r="CS198" s="904"/>
      <c r="CT198" s="903"/>
      <c r="CU198" s="903"/>
      <c r="CV198" s="901"/>
      <c r="CW198" s="904"/>
      <c r="CX198" s="903"/>
      <c r="CY198" s="903"/>
      <c r="CZ198" s="901"/>
      <c r="DA198" s="904"/>
      <c r="DB198" s="903"/>
      <c r="DC198" s="903"/>
      <c r="DD198" s="901"/>
      <c r="DE198" s="904"/>
      <c r="DF198" s="903"/>
      <c r="DG198" s="903"/>
      <c r="DH198" s="901"/>
      <c r="DI198" s="904"/>
      <c r="DJ198" s="903"/>
      <c r="DK198" s="903"/>
      <c r="DL198" s="901"/>
      <c r="DM198" s="904"/>
      <c r="DN198" s="903"/>
      <c r="DO198" s="903"/>
      <c r="DP198" s="901"/>
      <c r="DQ198" s="904"/>
      <c r="DR198" s="903"/>
      <c r="DS198" s="903"/>
      <c r="DT198" s="901"/>
      <c r="DU198" s="904"/>
      <c r="DV198" s="903"/>
      <c r="DW198" s="903"/>
      <c r="DX198" s="901"/>
      <c r="DY198" s="904"/>
      <c r="DZ198" s="903"/>
      <c r="EA198" s="903"/>
      <c r="EB198" s="901"/>
      <c r="EC198" s="904"/>
      <c r="ED198" s="903"/>
      <c r="EE198" s="903"/>
      <c r="EF198" s="901"/>
      <c r="EG198" s="904"/>
      <c r="EH198" s="903"/>
      <c r="EI198" s="903"/>
      <c r="EJ198" s="901"/>
      <c r="EK198" s="904"/>
      <c r="EL198" s="903"/>
      <c r="EM198" s="903"/>
      <c r="EN198" s="901"/>
      <c r="EO198" s="904"/>
      <c r="EP198" s="903"/>
      <c r="EQ198" s="903"/>
      <c r="ER198" s="901"/>
      <c r="ES198" s="904"/>
      <c r="ET198" s="903"/>
      <c r="EU198" s="903"/>
      <c r="EV198" s="901"/>
      <c r="EW198" s="904"/>
      <c r="EX198" s="903"/>
      <c r="EY198" s="903"/>
      <c r="EZ198" s="901"/>
      <c r="FA198" s="904"/>
      <c r="FB198" s="903"/>
      <c r="FC198" s="903"/>
      <c r="FD198" s="901"/>
      <c r="FE198" s="904"/>
      <c r="FF198" s="903"/>
      <c r="FG198" s="903"/>
      <c r="FH198" s="901"/>
      <c r="FI198" s="904"/>
      <c r="FJ198" s="903"/>
      <c r="FK198" s="903"/>
      <c r="FL198" s="901"/>
      <c r="FM198" s="904"/>
      <c r="FN198" s="903"/>
      <c r="FO198" s="903"/>
      <c r="FP198" s="901"/>
      <c r="FQ198" s="904"/>
      <c r="FR198" s="903"/>
      <c r="FS198" s="903"/>
      <c r="FT198" s="901"/>
      <c r="FU198" s="904"/>
      <c r="FV198" s="903"/>
      <c r="FW198" s="903"/>
      <c r="FX198" s="901"/>
      <c r="FY198" s="904"/>
      <c r="FZ198" s="903"/>
      <c r="GA198" s="903"/>
      <c r="GB198" s="901"/>
      <c r="GC198" s="904"/>
      <c r="GD198" s="903"/>
      <c r="GE198" s="903"/>
      <c r="GF198" s="901"/>
      <c r="GG198" s="904"/>
      <c r="GH198" s="903"/>
      <c r="GI198" s="903"/>
      <c r="GJ198" s="901"/>
      <c r="GK198" s="904"/>
      <c r="GL198" s="903"/>
      <c r="GM198" s="903"/>
      <c r="GN198" s="901"/>
      <c r="GO198" s="904"/>
      <c r="GP198" s="903"/>
      <c r="GQ198" s="903"/>
      <c r="GR198" s="901"/>
      <c r="GS198" s="904"/>
      <c r="GT198" s="903"/>
      <c r="GU198" s="903"/>
      <c r="GV198" s="901"/>
      <c r="GW198" s="904"/>
      <c r="GX198" s="903"/>
      <c r="GY198" s="903"/>
      <c r="GZ198" s="901"/>
      <c r="HA198" s="904"/>
      <c r="HB198" s="903"/>
      <c r="HC198" s="903"/>
      <c r="HD198" s="901"/>
      <c r="HE198" s="904"/>
      <c r="HF198" s="903"/>
      <c r="HG198" s="903"/>
      <c r="HH198" s="901"/>
      <c r="HI198" s="904"/>
      <c r="HJ198" s="903"/>
      <c r="HK198" s="903"/>
      <c r="HL198" s="901"/>
      <c r="HM198" s="904"/>
      <c r="HN198" s="903"/>
      <c r="HO198" s="903"/>
      <c r="HP198" s="901"/>
      <c r="HQ198" s="904"/>
      <c r="HR198" s="903"/>
      <c r="HS198" s="903"/>
      <c r="HT198" s="901"/>
      <c r="HU198" s="904"/>
      <c r="HV198" s="903"/>
      <c r="HW198" s="903"/>
      <c r="HX198" s="901"/>
      <c r="HY198" s="904"/>
      <c r="HZ198" s="903"/>
      <c r="IA198" s="903"/>
      <c r="IB198" s="901"/>
      <c r="IC198" s="904"/>
      <c r="ID198" s="903"/>
      <c r="IE198" s="903"/>
      <c r="IF198" s="901"/>
      <c r="IG198" s="904"/>
      <c r="IH198" s="903"/>
      <c r="II198" s="903"/>
      <c r="IJ198" s="901"/>
      <c r="IK198" s="904"/>
      <c r="IL198" s="903"/>
      <c r="IM198" s="903"/>
      <c r="IN198" s="901"/>
      <c r="IO198" s="904"/>
      <c r="IP198" s="903"/>
      <c r="IQ198" s="903"/>
      <c r="IR198" s="901"/>
      <c r="IS198" s="904"/>
      <c r="IT198" s="903"/>
      <c r="IU198" s="903"/>
      <c r="IV198" s="901"/>
    </row>
    <row r="199" spans="1:256" s="797" customFormat="1" ht="12">
      <c r="A199" s="874"/>
      <c r="B199" s="895" t="s">
        <v>896</v>
      </c>
      <c r="C199" s="896">
        <f>SUM(C196:C198)</f>
        <v>518</v>
      </c>
      <c r="D199" s="896"/>
      <c r="E199" s="897">
        <f>SUM(E196:E198)</f>
        <v>0</v>
      </c>
      <c r="F199" s="903"/>
      <c r="G199" s="903"/>
      <c r="H199" s="901"/>
      <c r="I199" s="904"/>
      <c r="J199" s="903"/>
      <c r="K199" s="903"/>
      <c r="L199" s="901"/>
      <c r="M199" s="904"/>
      <c r="N199" s="903"/>
      <c r="O199" s="903"/>
      <c r="P199" s="901"/>
      <c r="Q199" s="904"/>
      <c r="R199" s="903"/>
      <c r="S199" s="903"/>
      <c r="T199" s="901"/>
      <c r="U199" s="904"/>
      <c r="V199" s="903"/>
      <c r="W199" s="903"/>
      <c r="X199" s="901"/>
      <c r="Y199" s="904"/>
      <c r="Z199" s="903"/>
      <c r="AA199" s="903"/>
      <c r="AB199" s="901"/>
      <c r="AC199" s="904"/>
      <c r="AD199" s="903"/>
      <c r="AE199" s="903"/>
      <c r="AF199" s="901"/>
      <c r="AG199" s="904"/>
      <c r="AH199" s="903"/>
      <c r="AI199" s="903"/>
      <c r="AJ199" s="901"/>
      <c r="AK199" s="904"/>
      <c r="AL199" s="903"/>
      <c r="AM199" s="903"/>
      <c r="AN199" s="901"/>
      <c r="AO199" s="904"/>
      <c r="AP199" s="903"/>
      <c r="AQ199" s="903"/>
      <c r="AR199" s="901"/>
      <c r="AS199" s="904"/>
      <c r="AT199" s="903"/>
      <c r="AU199" s="903"/>
      <c r="AV199" s="901"/>
      <c r="AW199" s="904"/>
      <c r="AX199" s="903"/>
      <c r="AY199" s="903"/>
      <c r="AZ199" s="901"/>
      <c r="BA199" s="904"/>
      <c r="BB199" s="903"/>
      <c r="BC199" s="903"/>
      <c r="BD199" s="901"/>
      <c r="BE199" s="904"/>
      <c r="BF199" s="903"/>
      <c r="BG199" s="903"/>
      <c r="BH199" s="901"/>
      <c r="BI199" s="904"/>
      <c r="BJ199" s="903"/>
      <c r="BK199" s="903"/>
      <c r="BL199" s="901"/>
      <c r="BM199" s="904"/>
      <c r="BN199" s="903"/>
      <c r="BO199" s="903"/>
      <c r="BP199" s="901"/>
      <c r="BQ199" s="904"/>
      <c r="BR199" s="903"/>
      <c r="BS199" s="903"/>
      <c r="BT199" s="901"/>
      <c r="BU199" s="904"/>
      <c r="BV199" s="903"/>
      <c r="BW199" s="903"/>
      <c r="BX199" s="901"/>
      <c r="BY199" s="904"/>
      <c r="BZ199" s="903"/>
      <c r="CA199" s="903"/>
      <c r="CB199" s="901"/>
      <c r="CC199" s="904"/>
      <c r="CD199" s="903"/>
      <c r="CE199" s="903"/>
      <c r="CF199" s="901"/>
      <c r="CG199" s="904"/>
      <c r="CH199" s="903"/>
      <c r="CI199" s="903"/>
      <c r="CJ199" s="901"/>
      <c r="CK199" s="904"/>
      <c r="CL199" s="903"/>
      <c r="CM199" s="903"/>
      <c r="CN199" s="901"/>
      <c r="CO199" s="904"/>
      <c r="CP199" s="903"/>
      <c r="CQ199" s="903"/>
      <c r="CR199" s="901"/>
      <c r="CS199" s="904"/>
      <c r="CT199" s="903"/>
      <c r="CU199" s="903"/>
      <c r="CV199" s="901"/>
      <c r="CW199" s="904"/>
      <c r="CX199" s="903"/>
      <c r="CY199" s="903"/>
      <c r="CZ199" s="901"/>
      <c r="DA199" s="904"/>
      <c r="DB199" s="903"/>
      <c r="DC199" s="903"/>
      <c r="DD199" s="901"/>
      <c r="DE199" s="904"/>
      <c r="DF199" s="903"/>
      <c r="DG199" s="903"/>
      <c r="DH199" s="901"/>
      <c r="DI199" s="904"/>
      <c r="DJ199" s="903"/>
      <c r="DK199" s="903"/>
      <c r="DL199" s="901"/>
      <c r="DM199" s="904"/>
      <c r="DN199" s="903"/>
      <c r="DO199" s="903"/>
      <c r="DP199" s="901"/>
      <c r="DQ199" s="904"/>
      <c r="DR199" s="903"/>
      <c r="DS199" s="903"/>
      <c r="DT199" s="901"/>
      <c r="DU199" s="904"/>
      <c r="DV199" s="903"/>
      <c r="DW199" s="903"/>
      <c r="DX199" s="901"/>
      <c r="DY199" s="904"/>
      <c r="DZ199" s="903"/>
      <c r="EA199" s="903"/>
      <c r="EB199" s="901"/>
      <c r="EC199" s="904"/>
      <c r="ED199" s="903"/>
      <c r="EE199" s="903"/>
      <c r="EF199" s="901"/>
      <c r="EG199" s="904"/>
      <c r="EH199" s="903"/>
      <c r="EI199" s="903"/>
      <c r="EJ199" s="901"/>
      <c r="EK199" s="904"/>
      <c r="EL199" s="903"/>
      <c r="EM199" s="903"/>
      <c r="EN199" s="901"/>
      <c r="EO199" s="904"/>
      <c r="EP199" s="903"/>
      <c r="EQ199" s="903"/>
      <c r="ER199" s="901"/>
      <c r="ES199" s="904"/>
      <c r="ET199" s="903"/>
      <c r="EU199" s="903"/>
      <c r="EV199" s="901"/>
      <c r="EW199" s="904"/>
      <c r="EX199" s="903"/>
      <c r="EY199" s="903"/>
      <c r="EZ199" s="901"/>
      <c r="FA199" s="904"/>
      <c r="FB199" s="903"/>
      <c r="FC199" s="903"/>
      <c r="FD199" s="901"/>
      <c r="FE199" s="904"/>
      <c r="FF199" s="903"/>
      <c r="FG199" s="903"/>
      <c r="FH199" s="901"/>
      <c r="FI199" s="904"/>
      <c r="FJ199" s="903"/>
      <c r="FK199" s="903"/>
      <c r="FL199" s="901"/>
      <c r="FM199" s="904"/>
      <c r="FN199" s="903"/>
      <c r="FO199" s="903"/>
      <c r="FP199" s="901"/>
      <c r="FQ199" s="904"/>
      <c r="FR199" s="903"/>
      <c r="FS199" s="903"/>
      <c r="FT199" s="901"/>
      <c r="FU199" s="904"/>
      <c r="FV199" s="903"/>
      <c r="FW199" s="903"/>
      <c r="FX199" s="901"/>
      <c r="FY199" s="904"/>
      <c r="FZ199" s="903"/>
      <c r="GA199" s="903"/>
      <c r="GB199" s="901"/>
      <c r="GC199" s="904"/>
      <c r="GD199" s="903"/>
      <c r="GE199" s="903"/>
      <c r="GF199" s="901"/>
      <c r="GG199" s="904"/>
      <c r="GH199" s="903"/>
      <c r="GI199" s="903"/>
      <c r="GJ199" s="901"/>
      <c r="GK199" s="904"/>
      <c r="GL199" s="903"/>
      <c r="GM199" s="903"/>
      <c r="GN199" s="901"/>
      <c r="GO199" s="904"/>
      <c r="GP199" s="903"/>
      <c r="GQ199" s="903"/>
      <c r="GR199" s="901"/>
      <c r="GS199" s="904"/>
      <c r="GT199" s="903"/>
      <c r="GU199" s="903"/>
      <c r="GV199" s="901"/>
      <c r="GW199" s="904"/>
      <c r="GX199" s="903"/>
      <c r="GY199" s="903"/>
      <c r="GZ199" s="901"/>
      <c r="HA199" s="904"/>
      <c r="HB199" s="903"/>
      <c r="HC199" s="903"/>
      <c r="HD199" s="901"/>
      <c r="HE199" s="904"/>
      <c r="HF199" s="903"/>
      <c r="HG199" s="903"/>
      <c r="HH199" s="901"/>
      <c r="HI199" s="904"/>
      <c r="HJ199" s="903"/>
      <c r="HK199" s="903"/>
      <c r="HL199" s="901"/>
      <c r="HM199" s="904"/>
      <c r="HN199" s="903"/>
      <c r="HO199" s="903"/>
      <c r="HP199" s="901"/>
      <c r="HQ199" s="904"/>
      <c r="HR199" s="903"/>
      <c r="HS199" s="903"/>
      <c r="HT199" s="901"/>
      <c r="HU199" s="904"/>
      <c r="HV199" s="903"/>
      <c r="HW199" s="903"/>
      <c r="HX199" s="901"/>
      <c r="HY199" s="904"/>
      <c r="HZ199" s="903"/>
      <c r="IA199" s="903"/>
      <c r="IB199" s="901"/>
      <c r="IC199" s="904"/>
      <c r="ID199" s="903"/>
      <c r="IE199" s="903"/>
      <c r="IF199" s="901"/>
      <c r="IG199" s="904"/>
      <c r="IH199" s="903"/>
      <c r="II199" s="903"/>
      <c r="IJ199" s="901"/>
      <c r="IK199" s="904"/>
      <c r="IL199" s="903"/>
      <c r="IM199" s="903"/>
      <c r="IN199" s="901"/>
      <c r="IO199" s="904"/>
      <c r="IP199" s="903"/>
      <c r="IQ199" s="903"/>
      <c r="IR199" s="901"/>
      <c r="IS199" s="904"/>
      <c r="IT199" s="903"/>
      <c r="IU199" s="903"/>
      <c r="IV199" s="901"/>
    </row>
    <row r="200" spans="1:256" s="797" customFormat="1" ht="12">
      <c r="A200" s="874"/>
      <c r="B200" s="915"/>
      <c r="C200" s="916"/>
      <c r="D200" s="916"/>
      <c r="E200" s="917"/>
    </row>
    <row r="201" spans="1:256" s="797" customFormat="1" ht="12">
      <c r="A201" s="881" t="s">
        <v>1013</v>
      </c>
      <c r="B201" s="899" t="s">
        <v>1014</v>
      </c>
      <c r="C201" s="883"/>
      <c r="D201" s="883"/>
      <c r="E201" s="884"/>
    </row>
    <row r="202" spans="1:256" s="797" customFormat="1" ht="12">
      <c r="A202" s="919" t="s">
        <v>1015</v>
      </c>
      <c r="B202" s="920" t="s">
        <v>1016</v>
      </c>
      <c r="C202" s="921"/>
      <c r="D202" s="921"/>
      <c r="E202" s="922"/>
    </row>
    <row r="203" spans="1:256" s="797" customFormat="1" ht="69.75" customHeight="1">
      <c r="A203" s="905"/>
      <c r="B203" s="1335" t="s">
        <v>2163</v>
      </c>
      <c r="C203" s="1335"/>
      <c r="D203" s="1335"/>
      <c r="E203" s="887"/>
    </row>
    <row r="204" spans="1:256" s="797" customFormat="1" ht="12">
      <c r="A204" s="912"/>
      <c r="B204" s="888" t="s">
        <v>1017</v>
      </c>
      <c r="C204" s="923">
        <v>4416</v>
      </c>
      <c r="D204" s="871"/>
      <c r="E204" s="887"/>
    </row>
    <row r="205" spans="1:256" s="797" customFormat="1" ht="12">
      <c r="A205" s="912"/>
      <c r="B205" s="888" t="s">
        <v>1018</v>
      </c>
      <c r="C205" s="923">
        <v>5441.3</v>
      </c>
      <c r="D205" s="871"/>
      <c r="E205" s="887"/>
    </row>
    <row r="206" spans="1:256" s="797" customFormat="1" ht="12">
      <c r="A206" s="912"/>
      <c r="B206" s="862" t="s">
        <v>1019</v>
      </c>
      <c r="C206" s="923">
        <f>SUM(C204:C205)</f>
        <v>9857.2999999999993</v>
      </c>
      <c r="D206" s="871"/>
      <c r="E206" s="887"/>
    </row>
    <row r="207" spans="1:256" s="797" customFormat="1" ht="12">
      <c r="A207" s="914"/>
      <c r="B207" s="924" t="s">
        <v>1020</v>
      </c>
      <c r="C207" s="925">
        <f>SUM(C204+C205+C206)/40</f>
        <v>492.86499999999995</v>
      </c>
      <c r="D207" s="1263"/>
      <c r="E207" s="897">
        <f>C207*D207</f>
        <v>0</v>
      </c>
      <c r="F207" s="889"/>
    </row>
    <row r="208" spans="1:256" s="797" customFormat="1" ht="12">
      <c r="A208" s="927"/>
      <c r="B208" s="928"/>
      <c r="C208" s="929"/>
      <c r="D208" s="930"/>
      <c r="E208" s="931"/>
      <c r="F208" s="889"/>
    </row>
    <row r="209" spans="1:6" s="797" customFormat="1" ht="12">
      <c r="A209" s="874"/>
      <c r="B209" s="898"/>
      <c r="C209" s="923"/>
      <c r="D209" s="932" t="s">
        <v>1019</v>
      </c>
      <c r="E209" s="933">
        <f>SUM(E107,E126,E144,E157,E170,E182,E187,E193,E207)</f>
        <v>0</v>
      </c>
      <c r="F209" s="889"/>
    </row>
    <row r="210" spans="1:6" s="797" customFormat="1" ht="12">
      <c r="A210" s="830"/>
      <c r="B210" s="830"/>
      <c r="C210" s="831"/>
      <c r="D210" s="831"/>
      <c r="E210" s="832"/>
    </row>
    <row r="211" spans="1:6" s="797" customFormat="1" ht="14.25">
      <c r="A211" s="1076" t="s">
        <v>1021</v>
      </c>
      <c r="B211" s="1077" t="s">
        <v>1022</v>
      </c>
      <c r="C211" s="1076"/>
      <c r="D211" s="1076"/>
      <c r="E211" s="1076"/>
    </row>
    <row r="212" spans="1:6" s="797" customFormat="1" ht="12">
      <c r="A212" s="836" t="s">
        <v>921</v>
      </c>
      <c r="B212" s="837" t="s">
        <v>922</v>
      </c>
      <c r="C212" s="838" t="s">
        <v>923</v>
      </c>
      <c r="D212" s="838" t="s">
        <v>924</v>
      </c>
      <c r="E212" s="838" t="s">
        <v>925</v>
      </c>
    </row>
    <row r="213" spans="1:6" s="797" customFormat="1" ht="12.75">
      <c r="A213" s="934"/>
      <c r="B213" s="935"/>
      <c r="C213" s="936"/>
      <c r="D213" s="936"/>
      <c r="E213" s="937"/>
    </row>
    <row r="214" spans="1:6" s="797" customFormat="1" ht="24.75" customHeight="1">
      <c r="A214" s="905" t="s">
        <v>1023</v>
      </c>
      <c r="B214" s="1336" t="s">
        <v>1024</v>
      </c>
      <c r="C214" s="1336"/>
      <c r="D214" s="938"/>
      <c r="E214" s="938"/>
    </row>
    <row r="215" spans="1:6" s="797" customFormat="1" ht="12">
      <c r="A215" s="939"/>
      <c r="B215" s="940" t="s">
        <v>1025</v>
      </c>
      <c r="C215" s="941">
        <f>SUM(C107,C126,C144,C157,C170,C182,C187,C193,C199)</f>
        <v>13629</v>
      </c>
      <c r="D215" s="942"/>
      <c r="E215" s="943"/>
    </row>
    <row r="216" spans="1:6" s="797" customFormat="1" ht="12">
      <c r="A216" s="924"/>
      <c r="B216" s="924" t="s">
        <v>45</v>
      </c>
      <c r="C216" s="944">
        <f>SUM(C215*0.03)</f>
        <v>408.87</v>
      </c>
      <c r="D216" s="1264"/>
      <c r="E216" s="946">
        <f>C216*D216</f>
        <v>0</v>
      </c>
    </row>
    <row r="217" spans="1:6" s="797" customFormat="1" ht="15" customHeight="1">
      <c r="A217" s="947"/>
      <c r="B217" s="948"/>
      <c r="C217" s="949"/>
      <c r="D217" s="950"/>
      <c r="E217" s="951"/>
    </row>
    <row r="218" spans="1:6" s="797" customFormat="1" ht="47.25" customHeight="1">
      <c r="A218" s="905" t="s">
        <v>1026</v>
      </c>
      <c r="B218" s="1327" t="s">
        <v>1027</v>
      </c>
      <c r="C218" s="1327"/>
      <c r="D218" s="1327"/>
      <c r="E218" s="938"/>
    </row>
    <row r="219" spans="1:6" s="797" customFormat="1" ht="12">
      <c r="A219" s="952"/>
      <c r="B219" s="924" t="s">
        <v>250</v>
      </c>
      <c r="C219" s="944">
        <f>SUM(C110,C129,C185,C192)</f>
        <v>84</v>
      </c>
      <c r="D219" s="945"/>
      <c r="E219" s="946"/>
    </row>
    <row r="220" spans="1:6" s="797" customFormat="1" ht="12">
      <c r="A220" s="898"/>
      <c r="B220" s="898" t="s">
        <v>1028</v>
      </c>
      <c r="C220" s="953">
        <f>C219*3</f>
        <v>252</v>
      </c>
      <c r="D220" s="1264"/>
      <c r="E220" s="946">
        <f>D220*C220</f>
        <v>0</v>
      </c>
    </row>
    <row r="221" spans="1:6" ht="10.5" customHeight="1">
      <c r="A221" s="898"/>
      <c r="B221" s="898"/>
      <c r="C221" s="953"/>
      <c r="D221" s="953"/>
      <c r="E221" s="887"/>
    </row>
    <row r="222" spans="1:6" s="797" customFormat="1" ht="22.5" customHeight="1">
      <c r="A222" s="905" t="s">
        <v>1029</v>
      </c>
      <c r="B222" s="1328" t="s">
        <v>2164</v>
      </c>
      <c r="C222" s="1328"/>
      <c r="D222" s="1328"/>
      <c r="E222" s="871"/>
    </row>
    <row r="223" spans="1:6" s="797" customFormat="1" ht="12">
      <c r="A223" s="905"/>
      <c r="B223" s="954" t="s">
        <v>1030</v>
      </c>
      <c r="C223" s="953">
        <f>C219</f>
        <v>84</v>
      </c>
      <c r="D223" s="953"/>
      <c r="E223" s="887"/>
    </row>
    <row r="224" spans="1:6" s="797" customFormat="1" ht="12">
      <c r="A224" s="924"/>
      <c r="B224" s="924" t="s">
        <v>1031</v>
      </c>
      <c r="C224" s="955">
        <f>SUM(C219/50)</f>
        <v>1.68</v>
      </c>
      <c r="D224" s="1263"/>
      <c r="E224" s="946">
        <f>D224*C224</f>
        <v>0</v>
      </c>
    </row>
    <row r="225" spans="1:6" s="797" customFormat="1" ht="12">
      <c r="A225" s="905"/>
      <c r="B225" s="898"/>
      <c r="C225" s="871"/>
      <c r="D225" s="871"/>
      <c r="E225" s="887"/>
      <c r="F225" s="889"/>
    </row>
    <row r="226" spans="1:6" s="797" customFormat="1" ht="12">
      <c r="A226" s="898"/>
      <c r="B226" s="898"/>
      <c r="C226" s="953"/>
      <c r="D226" s="953"/>
      <c r="E226" s="887"/>
    </row>
    <row r="227" spans="1:6" s="797" customFormat="1" ht="36" customHeight="1">
      <c r="A227" s="905" t="s">
        <v>1032</v>
      </c>
      <c r="B227" s="1327" t="s">
        <v>1033</v>
      </c>
      <c r="C227" s="1327"/>
      <c r="D227" s="1327"/>
      <c r="E227" s="871"/>
    </row>
    <row r="228" spans="1:6" s="797" customFormat="1" ht="12">
      <c r="A228" s="924"/>
      <c r="B228" s="924" t="s">
        <v>250</v>
      </c>
      <c r="C228" s="955">
        <f>C192+C185</f>
        <v>66</v>
      </c>
      <c r="D228" s="1263"/>
      <c r="E228" s="946">
        <f>D228*C228</f>
        <v>0</v>
      </c>
    </row>
    <row r="229" spans="1:6" s="797" customFormat="1" ht="12">
      <c r="A229" s="905"/>
      <c r="B229" s="898"/>
      <c r="C229" s="871"/>
      <c r="D229" s="871"/>
      <c r="E229" s="887"/>
      <c r="F229" s="889"/>
    </row>
    <row r="230" spans="1:6" s="797" customFormat="1" ht="45.75" customHeight="1">
      <c r="A230" s="905" t="s">
        <v>1034</v>
      </c>
      <c r="B230" s="1327" t="s">
        <v>2165</v>
      </c>
      <c r="C230" s="1327"/>
      <c r="D230" s="1327"/>
      <c r="E230" s="887"/>
    </row>
    <row r="231" spans="1:6" s="797" customFormat="1" ht="12">
      <c r="A231" s="956"/>
      <c r="B231" s="924" t="s">
        <v>1035</v>
      </c>
      <c r="C231" s="955">
        <v>312</v>
      </c>
      <c r="D231" s="1263"/>
      <c r="E231" s="926">
        <f>D231*C231</f>
        <v>0</v>
      </c>
    </row>
    <row r="232" spans="1:6" s="797" customFormat="1" ht="12">
      <c r="A232" s="905"/>
      <c r="B232" s="898"/>
      <c r="C232" s="871"/>
      <c r="D232" s="871"/>
      <c r="E232" s="887"/>
    </row>
    <row r="233" spans="1:6" s="797" customFormat="1" ht="106.5" customHeight="1">
      <c r="A233" s="905" t="s">
        <v>1036</v>
      </c>
      <c r="B233" s="1337" t="s">
        <v>2176</v>
      </c>
      <c r="C233" s="1337"/>
      <c r="D233" s="1337"/>
      <c r="E233" s="887" t="s">
        <v>1197</v>
      </c>
    </row>
    <row r="234" spans="1:6" s="797" customFormat="1" ht="12">
      <c r="A234" s="956"/>
      <c r="B234" s="924" t="s">
        <v>1037</v>
      </c>
      <c r="C234" s="955">
        <v>1197</v>
      </c>
      <c r="D234" s="926"/>
      <c r="E234" s="926"/>
      <c r="F234" s="889"/>
    </row>
    <row r="235" spans="1:6" s="891" customFormat="1" ht="12.75">
      <c r="A235" s="905"/>
      <c r="B235" s="898" t="s">
        <v>1038</v>
      </c>
      <c r="C235" s="955">
        <v>1044</v>
      </c>
      <c r="D235" s="926"/>
      <c r="E235" s="926"/>
      <c r="F235" s="890"/>
    </row>
    <row r="236" spans="1:6">
      <c r="A236" s="957"/>
      <c r="B236" s="928"/>
      <c r="C236" s="958">
        <f>SUM(C234:C235)</f>
        <v>2241</v>
      </c>
      <c r="D236" s="1265"/>
      <c r="E236" s="959">
        <f>D236*C236</f>
        <v>0</v>
      </c>
    </row>
    <row r="237" spans="1:6">
      <c r="A237" s="905"/>
      <c r="B237" s="898"/>
      <c r="C237" s="960"/>
      <c r="D237" s="961" t="s">
        <v>1019</v>
      </c>
      <c r="E237" s="961">
        <f>SUM(E216,E220,E224,E228,E231,E236)</f>
        <v>0</v>
      </c>
    </row>
    <row r="238" spans="1:6">
      <c r="A238" s="905"/>
      <c r="B238" s="898"/>
      <c r="C238" s="960"/>
      <c r="D238" s="871"/>
      <c r="E238" s="871"/>
    </row>
    <row r="239" spans="1:6" s="797" customFormat="1" ht="15">
      <c r="A239" s="1065">
        <v>3</v>
      </c>
      <c r="B239" s="1068" t="s">
        <v>1039</v>
      </c>
      <c r="C239" s="1069"/>
      <c r="D239" s="1070"/>
      <c r="E239" s="1071"/>
    </row>
    <row r="240" spans="1:6" s="797" customFormat="1" ht="12">
      <c r="A240" s="828"/>
      <c r="B240" s="830"/>
      <c r="C240" s="831"/>
      <c r="D240" s="831"/>
      <c r="E240" s="832"/>
    </row>
    <row r="241" spans="1:5" s="797" customFormat="1" ht="12">
      <c r="A241" s="828" t="s">
        <v>913</v>
      </c>
      <c r="B241" s="830"/>
      <c r="C241" s="831"/>
      <c r="D241" s="831"/>
      <c r="E241" s="832"/>
    </row>
    <row r="242" spans="1:5" s="797" customFormat="1" ht="24.75" customHeight="1">
      <c r="A242" s="1330" t="s">
        <v>1040</v>
      </c>
      <c r="B242" s="1330"/>
      <c r="C242" s="1330"/>
      <c r="D242" s="1330"/>
      <c r="E242" s="1330"/>
    </row>
    <row r="243" spans="1:5" s="797" customFormat="1" ht="12">
      <c r="A243" s="1330"/>
      <c r="B243" s="1330"/>
      <c r="C243" s="1330"/>
      <c r="D243" s="1330"/>
      <c r="E243" s="1330"/>
    </row>
    <row r="244" spans="1:5" s="797" customFormat="1" ht="12">
      <c r="A244" s="1330" t="s">
        <v>1041</v>
      </c>
      <c r="B244" s="1330"/>
      <c r="C244" s="1330"/>
      <c r="D244" s="1330"/>
      <c r="E244" s="1330"/>
    </row>
    <row r="245" spans="1:5" s="797" customFormat="1" ht="12">
      <c r="A245" s="1331"/>
      <c r="B245" s="1331"/>
      <c r="C245" s="1331"/>
      <c r="D245" s="1331"/>
      <c r="E245" s="1331"/>
    </row>
    <row r="246" spans="1:5" ht="33.75" customHeight="1">
      <c r="A246" s="1330" t="s">
        <v>1042</v>
      </c>
      <c r="B246" s="1330"/>
      <c r="C246" s="1330"/>
      <c r="D246" s="1330"/>
      <c r="E246" s="1330"/>
    </row>
    <row r="247" spans="1:5">
      <c r="A247" s="1329"/>
      <c r="B247" s="1329"/>
      <c r="C247" s="1329"/>
      <c r="D247" s="1329"/>
      <c r="E247" s="1329"/>
    </row>
    <row r="248" spans="1:5" ht="39" customHeight="1">
      <c r="A248" s="1330" t="s">
        <v>1043</v>
      </c>
      <c r="B248" s="1330"/>
      <c r="C248" s="1330"/>
      <c r="D248" s="1330"/>
      <c r="E248" s="1330"/>
    </row>
    <row r="249" spans="1:5" s="797" customFormat="1" ht="12">
      <c r="A249" s="1329"/>
      <c r="B249" s="1329"/>
      <c r="C249" s="1329"/>
      <c r="D249" s="1329"/>
      <c r="E249" s="1329"/>
    </row>
    <row r="250" spans="1:5" s="797" customFormat="1" ht="60.75" customHeight="1">
      <c r="A250" s="1330" t="s">
        <v>1044</v>
      </c>
      <c r="B250" s="1330"/>
      <c r="C250" s="1330"/>
      <c r="D250" s="1330"/>
      <c r="E250" s="1330"/>
    </row>
    <row r="251" spans="1:5" s="797" customFormat="1" ht="12">
      <c r="A251" s="1329"/>
      <c r="B251" s="1329"/>
      <c r="C251" s="1329"/>
      <c r="D251" s="1329"/>
      <c r="E251" s="1329"/>
    </row>
    <row r="252" spans="1:5" s="797" customFormat="1" ht="37.5" customHeight="1">
      <c r="A252" s="1330" t="s">
        <v>1045</v>
      </c>
      <c r="B252" s="1330"/>
      <c r="C252" s="1330"/>
      <c r="D252" s="1330"/>
      <c r="E252" s="1330"/>
    </row>
    <row r="253" spans="1:5" s="797" customFormat="1" ht="12">
      <c r="A253" s="1331"/>
      <c r="B253" s="1331"/>
      <c r="C253" s="1331"/>
      <c r="D253" s="1331"/>
      <c r="E253" s="1331"/>
    </row>
    <row r="254" spans="1:5" s="797" customFormat="1" ht="152.25" customHeight="1">
      <c r="A254" s="1332" t="s">
        <v>1046</v>
      </c>
      <c r="B254" s="1333"/>
      <c r="C254" s="1333"/>
      <c r="D254" s="1333"/>
      <c r="E254" s="1333"/>
    </row>
    <row r="255" spans="1:5" s="797" customFormat="1" ht="13.5" customHeight="1">
      <c r="A255" s="834"/>
      <c r="B255" s="962"/>
      <c r="C255" s="962"/>
      <c r="D255" s="962"/>
      <c r="E255" s="962"/>
    </row>
    <row r="256" spans="1:5" s="797" customFormat="1" ht="117.75" customHeight="1">
      <c r="A256" s="1330" t="s">
        <v>1047</v>
      </c>
      <c r="B256" s="1334"/>
      <c r="C256" s="1334"/>
      <c r="D256" s="1334"/>
      <c r="E256" s="1334"/>
    </row>
    <row r="257" spans="1:6" s="797" customFormat="1" ht="12">
      <c r="A257" s="1331"/>
      <c r="B257" s="1331"/>
      <c r="C257" s="1331"/>
      <c r="D257" s="1331"/>
      <c r="E257" s="1331"/>
    </row>
    <row r="258" spans="1:6" s="797" customFormat="1" ht="12">
      <c r="A258" s="830"/>
      <c r="B258" s="830"/>
      <c r="C258" s="831"/>
      <c r="D258" s="831"/>
      <c r="E258" s="832"/>
      <c r="F258" s="889"/>
    </row>
    <row r="259" spans="1:6" s="891" customFormat="1" ht="14.25">
      <c r="A259" s="1076" t="s">
        <v>1048</v>
      </c>
      <c r="B259" s="1078" t="s">
        <v>1049</v>
      </c>
      <c r="C259" s="1079"/>
      <c r="D259" s="1080"/>
      <c r="E259" s="1081"/>
      <c r="F259" s="890"/>
    </row>
    <row r="260" spans="1:6" s="797" customFormat="1" ht="12">
      <c r="A260" s="963"/>
      <c r="B260" s="964"/>
      <c r="C260" s="965"/>
      <c r="D260" s="966"/>
      <c r="E260" s="967"/>
    </row>
    <row r="261" spans="1:6" s="797" customFormat="1" ht="12.75">
      <c r="A261" s="968"/>
      <c r="B261" s="969" t="s">
        <v>1050</v>
      </c>
      <c r="C261" s="970"/>
      <c r="D261" s="971"/>
      <c r="E261" s="972"/>
    </row>
    <row r="262" spans="1:6" s="797" customFormat="1" ht="12">
      <c r="A262" s="836" t="s">
        <v>921</v>
      </c>
      <c r="B262" s="837" t="s">
        <v>922</v>
      </c>
      <c r="C262" s="838" t="s">
        <v>923</v>
      </c>
      <c r="D262" s="838" t="s">
        <v>924</v>
      </c>
      <c r="E262" s="838" t="s">
        <v>925</v>
      </c>
      <c r="F262" s="973"/>
    </row>
    <row r="263" spans="1:6" s="797" customFormat="1" ht="12">
      <c r="A263" s="853"/>
      <c r="B263" s="905"/>
      <c r="C263" s="974"/>
      <c r="D263" s="974"/>
      <c r="E263" s="974"/>
    </row>
    <row r="264" spans="1:6" s="797" customFormat="1" ht="33.75" customHeight="1">
      <c r="A264" s="854" t="s">
        <v>1051</v>
      </c>
      <c r="B264" s="1326" t="s">
        <v>1052</v>
      </c>
      <c r="C264" s="1326"/>
      <c r="D264" s="1326"/>
      <c r="E264" s="841"/>
    </row>
    <row r="265" spans="1:6">
      <c r="A265" s="914"/>
      <c r="B265" s="851" t="s">
        <v>26</v>
      </c>
      <c r="C265" s="852">
        <f>C204+C205+C206</f>
        <v>19714.599999999999</v>
      </c>
      <c r="D265" s="1260"/>
      <c r="E265" s="845">
        <f>C265*D265</f>
        <v>0</v>
      </c>
    </row>
    <row r="266" spans="1:6" s="797" customFormat="1" ht="12">
      <c r="A266" s="905"/>
      <c r="B266" s="964"/>
      <c r="C266" s="975"/>
      <c r="D266" s="975"/>
      <c r="E266" s="887"/>
    </row>
    <row r="267" spans="1:6" s="797" customFormat="1" ht="12.75">
      <c r="A267" s="976"/>
      <c r="B267" s="969" t="s">
        <v>1053</v>
      </c>
      <c r="C267" s="970"/>
      <c r="D267" s="971"/>
      <c r="E267" s="972"/>
      <c r="F267" s="889"/>
    </row>
    <row r="268" spans="1:6" s="797" customFormat="1" ht="12">
      <c r="A268" s="836" t="s">
        <v>921</v>
      </c>
      <c r="B268" s="837" t="s">
        <v>922</v>
      </c>
      <c r="C268" s="838" t="s">
        <v>923</v>
      </c>
      <c r="D268" s="838" t="s">
        <v>924</v>
      </c>
      <c r="E268" s="838" t="s">
        <v>925</v>
      </c>
    </row>
    <row r="269" spans="1:6" s="797" customFormat="1" ht="12">
      <c r="A269" s="977"/>
      <c r="B269" s="905"/>
      <c r="C269" s="974"/>
      <c r="D269" s="974"/>
      <c r="E269" s="974"/>
    </row>
    <row r="270" spans="1:6" s="797" customFormat="1" ht="69" customHeight="1">
      <c r="A270" s="839" t="s">
        <v>1054</v>
      </c>
      <c r="B270" s="1326" t="s">
        <v>1055</v>
      </c>
      <c r="C270" s="1326"/>
      <c r="D270" s="1326"/>
      <c r="E270" s="841"/>
    </row>
    <row r="271" spans="1:6" s="797" customFormat="1" ht="12">
      <c r="A271" s="842"/>
      <c r="B271" s="851" t="s">
        <v>250</v>
      </c>
      <c r="C271" s="852">
        <f>SUM(C107,C126,C144,C157,C170,C182,C187,C193,C199)</f>
        <v>13629</v>
      </c>
      <c r="D271" s="1260"/>
      <c r="E271" s="845">
        <f>C271*D271</f>
        <v>0</v>
      </c>
      <c r="F271" s="973"/>
    </row>
    <row r="272" spans="1:6" s="797" customFormat="1" ht="12">
      <c r="A272" s="846"/>
      <c r="B272" s="978"/>
      <c r="C272" s="831"/>
      <c r="D272" s="849"/>
      <c r="E272" s="849"/>
      <c r="F272" s="973"/>
    </row>
    <row r="273" spans="1:5" s="797" customFormat="1" ht="81.75" customHeight="1">
      <c r="A273" s="839" t="s">
        <v>1056</v>
      </c>
      <c r="B273" s="1326" t="s">
        <v>1057</v>
      </c>
      <c r="C273" s="1326"/>
      <c r="D273" s="1326"/>
      <c r="E273" s="841"/>
    </row>
    <row r="274" spans="1:5">
      <c r="A274" s="979"/>
      <c r="B274" s="857" t="s">
        <v>250</v>
      </c>
      <c r="C274" s="858">
        <v>67</v>
      </c>
      <c r="D274" s="1261"/>
      <c r="E274" s="859">
        <f>C274*D274</f>
        <v>0</v>
      </c>
    </row>
    <row r="275" spans="1:5">
      <c r="A275" s="854"/>
      <c r="B275" s="862"/>
      <c r="C275" s="831"/>
      <c r="D275" s="980" t="s">
        <v>1019</v>
      </c>
      <c r="E275" s="980">
        <f>SUM(E265,E271,E274)</f>
        <v>0</v>
      </c>
    </row>
    <row r="276" spans="1:5" s="797" customFormat="1" ht="12.75">
      <c r="A276" s="934"/>
      <c r="B276" s="935"/>
      <c r="C276" s="936"/>
      <c r="D276" s="936"/>
      <c r="E276" s="937"/>
    </row>
    <row r="277" spans="1:5" s="797" customFormat="1" ht="14.25">
      <c r="A277" s="1076" t="s">
        <v>1054</v>
      </c>
      <c r="B277" s="1077" t="s">
        <v>1058</v>
      </c>
      <c r="C277" s="1076"/>
      <c r="D277" s="1076"/>
      <c r="E277" s="1076"/>
    </row>
    <row r="278" spans="1:5" s="797" customFormat="1" ht="12">
      <c r="A278" s="898"/>
      <c r="B278" s="898"/>
      <c r="C278" s="870"/>
      <c r="D278" s="871"/>
      <c r="E278" s="887"/>
    </row>
    <row r="279" spans="1:5" s="797" customFormat="1" ht="54" customHeight="1">
      <c r="A279" s="905" t="s">
        <v>1059</v>
      </c>
      <c r="B279" s="1327" t="s">
        <v>1060</v>
      </c>
      <c r="C279" s="1327"/>
      <c r="D279" s="1327"/>
      <c r="E279" s="938"/>
    </row>
    <row r="280" spans="1:5" s="797" customFormat="1" ht="12">
      <c r="A280" s="981"/>
      <c r="B280" s="924" t="s">
        <v>1061</v>
      </c>
      <c r="C280" s="944">
        <v>30</v>
      </c>
      <c r="D280" s="1263"/>
      <c r="E280" s="946">
        <f>D280*C280</f>
        <v>0</v>
      </c>
    </row>
    <row r="281" spans="1:5">
      <c r="A281" s="982"/>
      <c r="B281" s="898"/>
      <c r="C281" s="953"/>
      <c r="D281" s="871"/>
      <c r="E281" s="887"/>
    </row>
    <row r="282" spans="1:5" s="797" customFormat="1" ht="44.25" customHeight="1">
      <c r="A282" s="905" t="s">
        <v>1062</v>
      </c>
      <c r="B282" s="1327" t="s">
        <v>1063</v>
      </c>
      <c r="C282" s="1327"/>
      <c r="D282" s="1327"/>
      <c r="E282" s="938"/>
    </row>
    <row r="283" spans="1:5" s="797" customFormat="1" ht="12">
      <c r="A283" s="981"/>
      <c r="B283" s="924" t="s">
        <v>1064</v>
      </c>
      <c r="C283" s="944">
        <v>1</v>
      </c>
      <c r="D283" s="1263"/>
      <c r="E283" s="946">
        <f>D283*C283</f>
        <v>0</v>
      </c>
    </row>
    <row r="284" spans="1:5" s="797" customFormat="1" ht="12">
      <c r="A284" s="982"/>
      <c r="B284" s="898"/>
      <c r="C284" s="953"/>
      <c r="D284" s="871"/>
      <c r="E284" s="887"/>
    </row>
    <row r="285" spans="1:5" s="797" customFormat="1" ht="91.5" customHeight="1">
      <c r="A285" s="905" t="s">
        <v>1065</v>
      </c>
      <c r="B285" s="1327" t="s">
        <v>2166</v>
      </c>
      <c r="C285" s="1327"/>
      <c r="D285" s="1327"/>
      <c r="E285" s="938"/>
    </row>
    <row r="286" spans="1:5" s="797" customFormat="1" ht="12">
      <c r="A286" s="981"/>
      <c r="B286" s="924" t="s">
        <v>1064</v>
      </c>
      <c r="C286" s="944">
        <v>1</v>
      </c>
      <c r="D286" s="1263"/>
      <c r="E286" s="946">
        <f>D286*C286</f>
        <v>0</v>
      </c>
    </row>
    <row r="287" spans="1:5" s="797" customFormat="1" ht="12">
      <c r="A287" s="905"/>
      <c r="B287" s="898"/>
      <c r="C287" s="870"/>
      <c r="D287" s="871"/>
      <c r="E287" s="871"/>
    </row>
    <row r="288" spans="1:5" s="797" customFormat="1" ht="47.25" customHeight="1">
      <c r="A288" s="905" t="s">
        <v>1066</v>
      </c>
      <c r="B288" s="1328" t="s">
        <v>1067</v>
      </c>
      <c r="C288" s="1328"/>
      <c r="D288" s="1328"/>
      <c r="E288" s="938"/>
    </row>
    <row r="289" spans="1:13" s="797" customFormat="1" ht="12">
      <c r="A289" s="905"/>
      <c r="B289" s="898" t="s">
        <v>1064</v>
      </c>
      <c r="C289" s="870">
        <v>1</v>
      </c>
      <c r="D289" s="1263"/>
      <c r="E289" s="946">
        <f>D289*C289</f>
        <v>0</v>
      </c>
    </row>
    <row r="290" spans="1:13" s="797" customFormat="1" ht="12">
      <c r="A290" s="905" t="s">
        <v>1068</v>
      </c>
      <c r="B290" s="964" t="s">
        <v>1069</v>
      </c>
      <c r="C290" s="871"/>
      <c r="D290" s="871"/>
      <c r="E290" s="1012"/>
      <c r="F290" s="983"/>
      <c r="G290" s="983"/>
    </row>
    <row r="291" spans="1:13" s="797" customFormat="1" ht="12">
      <c r="A291" s="1090"/>
      <c r="B291" s="924" t="s">
        <v>1061</v>
      </c>
      <c r="C291" s="955">
        <v>50</v>
      </c>
      <c r="D291" s="1266"/>
      <c r="E291" s="946">
        <f>D291*C291</f>
        <v>0</v>
      </c>
    </row>
    <row r="292" spans="1:13" s="797" customFormat="1" ht="12">
      <c r="A292" s="984"/>
      <c r="B292" s="985"/>
      <c r="C292" s="986"/>
      <c r="D292" s="987" t="s">
        <v>1019</v>
      </c>
      <c r="E292" s="988">
        <f>SUM(E280,E283,E286,E291)</f>
        <v>0</v>
      </c>
    </row>
    <row r="293" spans="1:13" s="797" customFormat="1" ht="12">
      <c r="A293" s="787"/>
      <c r="B293" s="989"/>
      <c r="C293" s="871"/>
      <c r="D293" s="961"/>
      <c r="E293" s="990"/>
    </row>
    <row r="294" spans="1:13" s="797" customFormat="1" ht="12">
      <c r="A294" s="787"/>
      <c r="B294" s="989"/>
      <c r="C294" s="871"/>
      <c r="D294" s="961" t="s">
        <v>1070</v>
      </c>
      <c r="E294" s="990">
        <f>SUM(E73,E209,E237,E275,E292)</f>
        <v>0</v>
      </c>
    </row>
    <row r="295" spans="1:13" s="797" customFormat="1" ht="12">
      <c r="A295" s="912"/>
      <c r="B295" s="898"/>
      <c r="C295" s="871"/>
      <c r="D295" s="871"/>
      <c r="E295" s="871"/>
    </row>
    <row r="296" spans="1:13" s="797" customFormat="1" ht="12">
      <c r="A296" s="912"/>
      <c r="B296" s="991"/>
      <c r="C296" s="871"/>
      <c r="D296" s="871"/>
      <c r="E296" s="887"/>
    </row>
    <row r="297" spans="1:13" s="797" customFormat="1" ht="12">
      <c r="A297" s="912"/>
      <c r="B297" s="982"/>
      <c r="C297" s="871"/>
      <c r="D297" s="871"/>
      <c r="E297" s="992"/>
    </row>
    <row r="298" spans="1:13" s="797" customFormat="1" ht="12">
      <c r="A298" s="912"/>
      <c r="B298" s="982"/>
      <c r="C298" s="871"/>
      <c r="D298" s="871"/>
      <c r="E298" s="992"/>
    </row>
    <row r="299" spans="1:13" s="797" customFormat="1" ht="12">
      <c r="A299" s="912"/>
      <c r="B299" s="982"/>
      <c r="C299" s="871"/>
      <c r="D299" s="871"/>
      <c r="E299" s="992"/>
      <c r="F299" s="816"/>
      <c r="G299" s="816"/>
      <c r="H299" s="791"/>
      <c r="I299" s="993"/>
      <c r="J299" s="816"/>
      <c r="K299" s="816"/>
      <c r="L299" s="816"/>
      <c r="M299" s="816"/>
    </row>
    <row r="300" spans="1:13" s="797" customFormat="1" ht="12">
      <c r="A300" s="905"/>
      <c r="B300" s="991"/>
      <c r="C300" s="871"/>
      <c r="D300" s="994"/>
      <c r="E300" s="887"/>
      <c r="F300" s="995"/>
      <c r="G300" s="995"/>
      <c r="H300" s="995"/>
      <c r="I300" s="995"/>
      <c r="J300" s="816"/>
      <c r="K300" s="816"/>
      <c r="L300" s="816"/>
      <c r="M300" s="996"/>
    </row>
    <row r="301" spans="1:13" s="797" customFormat="1" ht="12">
      <c r="A301" s="905"/>
      <c r="B301" s="805"/>
      <c r="C301" s="870"/>
      <c r="D301" s="871"/>
      <c r="E301" s="871"/>
      <c r="F301" s="816"/>
      <c r="G301" s="816"/>
      <c r="H301" s="816"/>
      <c r="I301" s="816"/>
      <c r="J301" s="816"/>
      <c r="K301" s="816"/>
      <c r="L301" s="816"/>
      <c r="M301" s="816"/>
    </row>
    <row r="302" spans="1:13" s="797" customFormat="1" ht="12">
      <c r="A302" s="905"/>
      <c r="B302" s="805"/>
      <c r="C302" s="870"/>
      <c r="D302" s="871"/>
      <c r="E302" s="871"/>
      <c r="F302" s="995"/>
      <c r="G302" s="995"/>
      <c r="H302" s="995"/>
      <c r="I302" s="816"/>
      <c r="J302" s="816"/>
      <c r="K302" s="816"/>
      <c r="L302" s="816"/>
      <c r="M302" s="996"/>
    </row>
    <row r="303" spans="1:13" s="797" customFormat="1" ht="12">
      <c r="A303" s="905"/>
      <c r="B303" s="991"/>
      <c r="C303" s="871"/>
      <c r="D303" s="997"/>
      <c r="E303" s="887"/>
      <c r="F303" s="816"/>
      <c r="G303" s="816"/>
      <c r="H303" s="816"/>
      <c r="I303" s="816"/>
      <c r="J303" s="816"/>
      <c r="K303" s="816"/>
      <c r="L303" s="816"/>
      <c r="M303" s="816"/>
    </row>
    <row r="304" spans="1:13" s="797" customFormat="1" ht="12">
      <c r="A304" s="905"/>
      <c r="B304" s="805"/>
      <c r="C304" s="870"/>
      <c r="D304" s="871"/>
      <c r="E304" s="871"/>
      <c r="F304" s="816"/>
      <c r="G304" s="816"/>
      <c r="H304" s="816"/>
      <c r="I304" s="816"/>
      <c r="J304" s="816"/>
      <c r="K304" s="816"/>
      <c r="L304" s="816"/>
      <c r="M304" s="998"/>
    </row>
    <row r="305" spans="1:13" s="797" customFormat="1" ht="12.75">
      <c r="A305" s="905"/>
      <c r="B305" s="805"/>
      <c r="C305" s="870"/>
      <c r="D305" s="871"/>
      <c r="E305" s="871"/>
      <c r="F305" s="999"/>
      <c r="G305" s="816"/>
      <c r="H305" s="1000"/>
      <c r="I305" s="1000"/>
      <c r="J305" s="1001"/>
      <c r="K305" s="816"/>
      <c r="L305" s="816"/>
      <c r="M305" s="999"/>
    </row>
    <row r="306" spans="1:13" s="797" customFormat="1" ht="12.75">
      <c r="A306" s="905"/>
      <c r="B306" s="991"/>
      <c r="C306" s="1002"/>
      <c r="D306" s="997"/>
      <c r="E306" s="871"/>
      <c r="F306" s="999"/>
      <c r="G306" s="816"/>
      <c r="H306" s="1000"/>
      <c r="I306" s="1000"/>
      <c r="J306" s="1001"/>
      <c r="K306" s="816"/>
      <c r="L306" s="816"/>
      <c r="M306" s="999"/>
    </row>
    <row r="307" spans="1:13" s="797" customFormat="1" ht="12.75">
      <c r="A307" s="805"/>
      <c r="B307" s="805"/>
      <c r="C307" s="870"/>
      <c r="D307" s="871"/>
      <c r="E307" s="871"/>
      <c r="F307" s="999"/>
      <c r="G307" s="816"/>
      <c r="H307" s="816"/>
      <c r="I307" s="816"/>
      <c r="J307" s="816"/>
      <c r="K307" s="816"/>
      <c r="L307" s="816"/>
      <c r="M307" s="816"/>
    </row>
    <row r="308" spans="1:13" s="797" customFormat="1" ht="12.75">
      <c r="A308" s="905"/>
      <c r="B308" s="1003"/>
      <c r="C308" s="1002"/>
      <c r="D308" s="1004"/>
      <c r="E308" s="1005"/>
      <c r="F308" s="816"/>
      <c r="G308" s="816"/>
      <c r="H308" s="1000"/>
      <c r="I308" s="1000"/>
      <c r="J308" s="1001"/>
      <c r="K308" s="816"/>
      <c r="L308" s="816"/>
      <c r="M308" s="999"/>
    </row>
    <row r="309" spans="1:13" s="797" customFormat="1" ht="12">
      <c r="A309" s="905"/>
      <c r="B309" s="991"/>
      <c r="C309" s="1002"/>
      <c r="D309" s="997"/>
      <c r="E309" s="1005"/>
      <c r="F309" s="816"/>
      <c r="G309" s="816"/>
      <c r="H309" s="816"/>
      <c r="I309" s="816"/>
      <c r="J309" s="816"/>
      <c r="K309" s="816"/>
      <c r="L309" s="816"/>
      <c r="M309" s="816"/>
    </row>
    <row r="310" spans="1:13" s="797" customFormat="1" ht="12">
      <c r="A310" s="905"/>
      <c r="B310" s="805"/>
      <c r="C310" s="870"/>
      <c r="D310" s="1006"/>
      <c r="E310" s="871"/>
      <c r="F310" s="998"/>
      <c r="G310" s="816"/>
      <c r="H310" s="816"/>
      <c r="I310" s="816"/>
      <c r="J310" s="816"/>
      <c r="K310" s="816"/>
      <c r="L310" s="816"/>
      <c r="M310" s="816"/>
    </row>
    <row r="311" spans="1:13" s="797" customFormat="1" ht="12">
      <c r="A311" s="905"/>
      <c r="B311" s="1007"/>
      <c r="C311" s="1002"/>
      <c r="D311" s="1004"/>
      <c r="E311" s="1005"/>
      <c r="F311" s="1008"/>
      <c r="G311" s="1009"/>
      <c r="H311" s="1009"/>
      <c r="I311" s="816"/>
      <c r="J311" s="816"/>
      <c r="K311" s="816"/>
      <c r="L311" s="816"/>
      <c r="M311" s="816"/>
    </row>
    <row r="312" spans="1:13" s="797" customFormat="1" ht="12">
      <c r="A312" s="905"/>
      <c r="B312" s="805"/>
      <c r="C312" s="870"/>
      <c r="D312" s="1010"/>
      <c r="E312" s="1010"/>
      <c r="F312" s="1009"/>
      <c r="G312" s="816"/>
      <c r="H312" s="816"/>
      <c r="I312" s="816"/>
      <c r="J312" s="816"/>
      <c r="K312" s="816"/>
      <c r="L312" s="816"/>
      <c r="M312" s="816"/>
    </row>
    <row r="313" spans="1:13" s="797" customFormat="1" ht="12">
      <c r="A313" s="1007"/>
      <c r="B313" s="1007"/>
      <c r="C313" s="1011"/>
      <c r="D313" s="994"/>
      <c r="E313" s="1012"/>
      <c r="F313" s="816"/>
      <c r="G313" s="816"/>
      <c r="I313" s="816"/>
      <c r="J313" s="816"/>
      <c r="K313" s="816"/>
      <c r="L313" s="816"/>
      <c r="M313" s="816"/>
    </row>
    <row r="314" spans="1:13" s="797" customFormat="1" ht="12">
      <c r="A314" s="905"/>
      <c r="B314" s="805"/>
      <c r="C314" s="870"/>
      <c r="D314" s="871"/>
      <c r="E314" s="871"/>
      <c r="F314" s="995"/>
      <c r="G314" s="995"/>
      <c r="H314" s="995"/>
      <c r="I314" s="816"/>
      <c r="J314" s="816"/>
      <c r="K314" s="816"/>
      <c r="L314" s="816"/>
      <c r="M314" s="816"/>
    </row>
    <row r="315" spans="1:13" s="797" customFormat="1" ht="12">
      <c r="A315" s="905"/>
      <c r="B315" s="1003"/>
      <c r="C315" s="1002"/>
      <c r="D315" s="1002"/>
      <c r="E315" s="1005"/>
      <c r="F315" s="816"/>
      <c r="G315" s="816"/>
      <c r="I315" s="816"/>
      <c r="J315" s="816"/>
      <c r="K315" s="816"/>
      <c r="L315" s="816"/>
      <c r="M315" s="816"/>
    </row>
    <row r="316" spans="1:13" s="797" customFormat="1" ht="12">
      <c r="A316" s="905"/>
      <c r="B316" s="991"/>
      <c r="C316" s="871"/>
      <c r="D316" s="871"/>
      <c r="E316" s="887"/>
      <c r="F316" s="995"/>
      <c r="G316" s="995"/>
      <c r="H316" s="995"/>
      <c r="I316" s="816"/>
      <c r="J316" s="816"/>
      <c r="K316" s="816"/>
      <c r="L316" s="816"/>
      <c r="M316" s="816"/>
    </row>
    <row r="317" spans="1:13" s="797" customFormat="1" ht="12">
      <c r="A317" s="905"/>
      <c r="B317" s="805"/>
      <c r="C317" s="870"/>
      <c r="D317" s="871"/>
      <c r="E317" s="871"/>
      <c r="F317" s="973"/>
      <c r="G317" s="973"/>
      <c r="H317" s="973"/>
      <c r="I317" s="816"/>
      <c r="J317" s="816"/>
      <c r="K317" s="816"/>
      <c r="L317" s="816"/>
      <c r="M317" s="816"/>
    </row>
    <row r="318" spans="1:13" s="797" customFormat="1" ht="12">
      <c r="A318" s="905"/>
      <c r="B318" s="805"/>
      <c r="C318" s="870"/>
      <c r="D318" s="871"/>
      <c r="E318" s="887"/>
      <c r="F318" s="816"/>
      <c r="G318" s="816"/>
      <c r="H318" s="816"/>
      <c r="I318" s="816"/>
      <c r="J318" s="816"/>
      <c r="K318" s="816"/>
      <c r="L318" s="816"/>
      <c r="M318" s="816"/>
    </row>
    <row r="319" spans="1:13" s="797" customFormat="1" ht="12">
      <c r="A319" s="905"/>
      <c r="B319" s="991"/>
      <c r="C319" s="1013"/>
      <c r="D319" s="997"/>
      <c r="E319" s="1014"/>
      <c r="F319" s="816"/>
      <c r="G319" s="816"/>
      <c r="H319" s="816"/>
      <c r="I319" s="816"/>
      <c r="J319" s="816"/>
      <c r="K319" s="816"/>
      <c r="L319" s="816"/>
      <c r="M319" s="816"/>
    </row>
    <row r="320" spans="1:13" s="797" customFormat="1" ht="12">
      <c r="A320" s="905"/>
      <c r="B320" s="805"/>
      <c r="C320" s="870"/>
      <c r="D320" s="871"/>
      <c r="E320" s="871"/>
      <c r="F320" s="816"/>
      <c r="G320" s="816"/>
      <c r="H320" s="816"/>
      <c r="I320" s="816"/>
      <c r="J320" s="816"/>
      <c r="K320" s="816"/>
      <c r="L320" s="816"/>
      <c r="M320" s="816"/>
    </row>
    <row r="321" spans="1:13" s="797" customFormat="1" ht="13.5" customHeight="1">
      <c r="A321" s="905"/>
      <c r="B321" s="805"/>
      <c r="C321" s="870"/>
      <c r="D321" s="871"/>
      <c r="E321" s="1015"/>
      <c r="F321" s="816"/>
      <c r="G321" s="816"/>
      <c r="H321" s="816"/>
      <c r="I321" s="816"/>
      <c r="J321" s="816"/>
      <c r="K321" s="816"/>
      <c r="L321" s="816"/>
      <c r="M321" s="816"/>
    </row>
    <row r="322" spans="1:13" s="797" customFormat="1" ht="12">
      <c r="A322" s="905"/>
      <c r="B322" s="991"/>
      <c r="C322" s="870"/>
      <c r="D322" s="997"/>
      <c r="E322" s="1015"/>
      <c r="F322" s="816"/>
      <c r="G322" s="816"/>
      <c r="H322" s="816"/>
      <c r="I322" s="816"/>
      <c r="J322" s="816"/>
      <c r="K322" s="816"/>
      <c r="L322" s="816"/>
      <c r="M322" s="816"/>
    </row>
    <row r="323" spans="1:13" s="797" customFormat="1" ht="12">
      <c r="A323" s="1016"/>
      <c r="B323" s="805"/>
      <c r="C323" s="870"/>
      <c r="D323" s="871"/>
      <c r="E323" s="871"/>
      <c r="F323" s="816"/>
      <c r="G323" s="816"/>
      <c r="H323" s="816"/>
      <c r="I323" s="816"/>
      <c r="J323" s="816"/>
      <c r="K323" s="816"/>
      <c r="L323" s="816"/>
      <c r="M323" s="816"/>
    </row>
    <row r="324" spans="1:13" s="797" customFormat="1" ht="12">
      <c r="A324" s="1016"/>
      <c r="B324" s="805"/>
      <c r="C324" s="870"/>
      <c r="D324" s="871"/>
      <c r="E324" s="1015"/>
      <c r="F324" s="816"/>
      <c r="G324" s="816"/>
      <c r="H324" s="816"/>
      <c r="I324" s="816"/>
      <c r="J324" s="816"/>
      <c r="K324" s="816"/>
      <c r="L324" s="816"/>
      <c r="M324" s="816"/>
    </row>
    <row r="325" spans="1:13" s="797" customFormat="1" ht="12">
      <c r="A325" s="905"/>
      <c r="B325" s="991"/>
      <c r="C325" s="870"/>
      <c r="D325" s="997"/>
      <c r="E325" s="1015"/>
      <c r="F325" s="816"/>
      <c r="G325" s="816"/>
      <c r="H325" s="816"/>
      <c r="I325" s="816"/>
      <c r="J325" s="816"/>
      <c r="K325" s="816"/>
      <c r="L325" s="816"/>
      <c r="M325" s="816"/>
    </row>
    <row r="326" spans="1:13" s="797" customFormat="1" ht="12">
      <c r="A326" s="1016"/>
      <c r="B326" s="805"/>
      <c r="C326" s="870"/>
      <c r="D326" s="871"/>
      <c r="E326" s="871"/>
      <c r="G326" s="1017"/>
    </row>
    <row r="327" spans="1:13" s="797" customFormat="1" ht="12">
      <c r="A327" s="905"/>
      <c r="B327" s="991"/>
      <c r="C327" s="1018"/>
      <c r="D327" s="997"/>
      <c r="E327" s="1019"/>
      <c r="F327" s="973"/>
      <c r="G327" s="973"/>
      <c r="H327" s="973"/>
    </row>
    <row r="328" spans="1:13" s="797" customFormat="1" ht="12">
      <c r="A328" s="905"/>
      <c r="B328" s="805"/>
      <c r="C328" s="1020"/>
      <c r="D328" s="871"/>
      <c r="E328" s="871"/>
      <c r="F328" s="973"/>
      <c r="G328" s="973"/>
    </row>
    <row r="329" spans="1:13" s="797" customFormat="1" ht="12">
      <c r="A329" s="905"/>
      <c r="B329" s="805"/>
      <c r="C329" s="1020"/>
      <c r="D329" s="871"/>
      <c r="E329" s="1021"/>
    </row>
    <row r="330" spans="1:13" s="797" customFormat="1" ht="12">
      <c r="A330" s="905"/>
      <c r="B330" s="991"/>
      <c r="C330" s="1022"/>
      <c r="D330" s="997"/>
      <c r="E330" s="1023"/>
      <c r="F330" s="973"/>
      <c r="G330" s="973"/>
      <c r="H330" s="973"/>
      <c r="M330" s="973"/>
    </row>
    <row r="331" spans="1:13" s="797" customFormat="1" ht="12">
      <c r="A331" s="905"/>
      <c r="B331" s="805"/>
      <c r="C331" s="1024"/>
      <c r="D331" s="871"/>
      <c r="E331" s="871"/>
      <c r="G331" s="973"/>
      <c r="H331" s="973"/>
    </row>
    <row r="332" spans="1:13" s="797" customFormat="1" ht="12">
      <c r="A332" s="905"/>
      <c r="B332" s="805"/>
      <c r="C332" s="1024"/>
      <c r="D332" s="871"/>
      <c r="E332" s="871"/>
    </row>
    <row r="333" spans="1:13" s="797" customFormat="1" ht="16.5" customHeight="1">
      <c r="A333" s="905"/>
      <c r="B333" s="991"/>
      <c r="C333" s="1022"/>
      <c r="D333" s="1013"/>
      <c r="E333" s="1023"/>
      <c r="F333" s="973"/>
      <c r="G333" s="973"/>
      <c r="H333" s="973"/>
      <c r="M333" s="973"/>
    </row>
    <row r="334" spans="1:13" s="797" customFormat="1" ht="12">
      <c r="A334" s="905"/>
      <c r="B334" s="805"/>
      <c r="C334" s="1024"/>
      <c r="D334" s="871"/>
      <c r="E334" s="871"/>
    </row>
    <row r="335" spans="1:13" s="797" customFormat="1" ht="12">
      <c r="A335" s="905"/>
      <c r="B335" s="1007"/>
      <c r="C335" s="1025"/>
      <c r="D335" s="1025"/>
      <c r="E335" s="1026"/>
      <c r="I335" s="1027"/>
    </row>
    <row r="336" spans="1:13" s="797" customFormat="1" ht="12">
      <c r="A336" s="905"/>
      <c r="B336" s="991"/>
      <c r="C336" s="1028"/>
      <c r="D336" s="1028"/>
      <c r="E336" s="887"/>
      <c r="F336" s="973"/>
      <c r="G336" s="973"/>
      <c r="H336" s="973"/>
      <c r="I336" s="973"/>
      <c r="M336" s="973"/>
    </row>
    <row r="337" spans="1:13" s="797" customFormat="1" ht="15.75" customHeight="1">
      <c r="A337" s="905"/>
      <c r="B337" s="805"/>
      <c r="C337" s="1020"/>
      <c r="D337" s="871"/>
      <c r="E337" s="871"/>
      <c r="G337" s="973"/>
    </row>
    <row r="338" spans="1:13" s="797" customFormat="1" ht="15.75" customHeight="1">
      <c r="A338" s="905"/>
      <c r="B338" s="805"/>
      <c r="C338" s="1020"/>
      <c r="D338" s="871"/>
      <c r="E338" s="871"/>
      <c r="F338" s="973"/>
      <c r="G338" s="973"/>
      <c r="H338" s="973"/>
      <c r="I338" s="1029"/>
      <c r="M338" s="973"/>
    </row>
    <row r="339" spans="1:13" s="797" customFormat="1" ht="12.75">
      <c r="A339" s="1030"/>
      <c r="B339" s="1031"/>
      <c r="C339" s="1032"/>
      <c r="D339" s="1033"/>
      <c r="E339" s="1033"/>
    </row>
    <row r="340" spans="1:13" s="797" customFormat="1" ht="12.75">
      <c r="A340" s="934"/>
      <c r="B340" s="950"/>
      <c r="C340" s="1034"/>
      <c r="D340" s="1033"/>
      <c r="E340" s="1033"/>
      <c r="F340" s="973"/>
      <c r="G340" s="973"/>
      <c r="H340" s="973"/>
      <c r="I340" s="1029"/>
      <c r="M340" s="973"/>
    </row>
    <row r="341" spans="1:13" s="797" customFormat="1" ht="12.75">
      <c r="A341" s="1030"/>
      <c r="B341" s="1031"/>
      <c r="C341" s="1034"/>
      <c r="D341" s="1032"/>
      <c r="E341" s="937"/>
    </row>
    <row r="342" spans="1:13" s="797" customFormat="1" ht="12.75">
      <c r="A342" s="1035"/>
      <c r="B342" s="1035"/>
      <c r="C342" s="1034"/>
      <c r="D342" s="1033"/>
      <c r="E342" s="1033"/>
      <c r="F342" s="973"/>
    </row>
    <row r="343" spans="1:13" s="797" customFormat="1" ht="14.25" customHeight="1">
      <c r="A343" s="1035"/>
      <c r="B343" s="1035"/>
      <c r="C343" s="1034"/>
      <c r="D343" s="1033"/>
      <c r="E343" s="1033"/>
      <c r="F343" s="973"/>
      <c r="G343" s="973"/>
      <c r="H343" s="973"/>
    </row>
    <row r="344" spans="1:13">
      <c r="A344" s="1030"/>
      <c r="B344" s="1036"/>
      <c r="C344" s="1037"/>
      <c r="D344" s="1032"/>
      <c r="E344" s="1038"/>
    </row>
    <row r="345" spans="1:13">
      <c r="A345" s="1035"/>
      <c r="B345" s="1035"/>
      <c r="C345" s="1035"/>
      <c r="D345" s="1033"/>
      <c r="E345" s="1039"/>
      <c r="H345" s="1040"/>
      <c r="I345" s="1041"/>
    </row>
    <row r="346" spans="1:13">
      <c r="A346" s="1030"/>
      <c r="B346" s="1036"/>
      <c r="C346" s="1037"/>
      <c r="D346" s="1032"/>
      <c r="E346" s="1038"/>
      <c r="F346" s="829"/>
      <c r="G346" s="829"/>
      <c r="H346" s="829"/>
      <c r="I346" s="829"/>
      <c r="M346" s="1042"/>
    </row>
    <row r="347" spans="1:13">
      <c r="A347" s="1030"/>
      <c r="B347" s="950"/>
      <c r="C347" s="1037"/>
      <c r="D347" s="1032"/>
      <c r="E347" s="1039"/>
    </row>
    <row r="348" spans="1:13">
      <c r="A348" s="1030"/>
      <c r="B348" s="950"/>
      <c r="C348" s="1037"/>
      <c r="D348" s="1032"/>
      <c r="E348" s="1038"/>
      <c r="H348" s="1040"/>
      <c r="I348" s="1041"/>
    </row>
    <row r="349" spans="1:13">
      <c r="A349" s="1030"/>
      <c r="B349" s="950"/>
      <c r="C349" s="1037"/>
      <c r="D349" s="1032"/>
      <c r="E349" s="1039"/>
      <c r="F349" s="829"/>
      <c r="G349" s="829"/>
      <c r="H349" s="829"/>
      <c r="I349" s="829"/>
      <c r="M349" s="1042"/>
    </row>
    <row r="350" spans="1:13">
      <c r="A350" s="1030"/>
      <c r="B350" s="950"/>
      <c r="C350" s="1037"/>
      <c r="D350" s="1032"/>
      <c r="E350" s="1038"/>
    </row>
    <row r="351" spans="1:13">
      <c r="A351" s="1030"/>
      <c r="B351" s="1043"/>
      <c r="C351" s="1030"/>
      <c r="D351" s="950"/>
      <c r="E351" s="1044"/>
      <c r="H351" s="1040"/>
      <c r="I351" s="1041"/>
    </row>
    <row r="352" spans="1:13">
      <c r="A352" s="1030"/>
      <c r="B352" s="950"/>
      <c r="C352" s="1030"/>
      <c r="D352" s="950"/>
      <c r="E352" s="1030"/>
      <c r="F352" s="829"/>
      <c r="G352" s="829"/>
      <c r="H352" s="829"/>
      <c r="I352" s="829"/>
      <c r="M352" s="1042"/>
    </row>
    <row r="353" spans="1:13">
      <c r="A353" s="1030"/>
      <c r="B353" s="950"/>
      <c r="C353" s="1030"/>
      <c r="D353" s="950"/>
      <c r="E353" s="1030"/>
    </row>
    <row r="354" spans="1:13">
      <c r="A354" s="935"/>
      <c r="D354" s="1045"/>
      <c r="E354" s="1046"/>
      <c r="F354" s="829"/>
      <c r="G354" s="829"/>
      <c r="H354" s="829"/>
      <c r="M354" s="1042"/>
    </row>
    <row r="355" spans="1:13">
      <c r="A355" s="935"/>
      <c r="E355" s="936"/>
    </row>
    <row r="356" spans="1:13">
      <c r="A356" s="1030"/>
      <c r="B356" s="1047"/>
      <c r="C356" s="1048"/>
      <c r="D356" s="1048"/>
      <c r="E356" s="1049"/>
      <c r="M356" s="1050"/>
    </row>
    <row r="357" spans="1:13">
      <c r="A357" s="935"/>
      <c r="E357" s="936"/>
      <c r="F357" s="1051"/>
      <c r="H357" s="1052"/>
      <c r="I357" s="1052"/>
      <c r="J357" s="1053"/>
      <c r="M357" s="1051"/>
    </row>
    <row r="358" spans="1:13">
      <c r="A358" s="935"/>
      <c r="E358" s="936"/>
      <c r="F358" s="1051"/>
      <c r="H358" s="1052"/>
      <c r="I358" s="1052"/>
      <c r="J358" s="1053"/>
      <c r="M358" s="1051"/>
    </row>
    <row r="359" spans="1:13">
      <c r="A359" s="935"/>
      <c r="E359" s="936"/>
      <c r="F359" s="1051"/>
    </row>
    <row r="360" spans="1:13">
      <c r="A360" s="1030"/>
      <c r="B360" s="950"/>
      <c r="C360" s="1054"/>
      <c r="D360" s="1033"/>
      <c r="E360" s="1039"/>
      <c r="H360" s="1052"/>
      <c r="I360" s="1052"/>
      <c r="J360" s="1053"/>
      <c r="M360" s="1051"/>
    </row>
    <row r="361" spans="1:13">
      <c r="A361" s="935"/>
      <c r="E361" s="936"/>
    </row>
    <row r="362" spans="1:13">
      <c r="A362" s="935"/>
      <c r="E362" s="936"/>
      <c r="F362" s="1050"/>
    </row>
    <row r="363" spans="1:13">
      <c r="B363" s="1043"/>
      <c r="E363" s="1055"/>
      <c r="F363" s="1056"/>
      <c r="G363" s="1057"/>
      <c r="H363" s="1057"/>
    </row>
    <row r="364" spans="1:13">
      <c r="B364" s="1043"/>
      <c r="E364" s="1055"/>
      <c r="F364" s="1057"/>
    </row>
    <row r="365" spans="1:13">
      <c r="B365" s="950"/>
      <c r="C365" s="1033"/>
      <c r="D365" s="1033"/>
      <c r="E365" s="951"/>
    </row>
    <row r="366" spans="1:13">
      <c r="B366" s="1058"/>
      <c r="C366" s="1059"/>
      <c r="D366" s="1059"/>
      <c r="E366" s="1055"/>
      <c r="F366" s="829"/>
      <c r="G366" s="829"/>
      <c r="H366" s="829"/>
    </row>
    <row r="367" spans="1:13">
      <c r="B367" s="1043"/>
      <c r="C367" s="1060"/>
      <c r="D367" s="1060"/>
      <c r="E367" s="1046"/>
    </row>
    <row r="368" spans="1:13">
      <c r="B368" s="1058"/>
      <c r="C368" s="1060"/>
      <c r="D368" s="1060"/>
      <c r="E368" s="1046"/>
      <c r="F368" s="829"/>
      <c r="G368" s="829"/>
      <c r="H368" s="829"/>
    </row>
    <row r="369" spans="2:8">
      <c r="B369" s="1061"/>
      <c r="C369" s="1060"/>
      <c r="D369" s="1060"/>
      <c r="E369" s="1046"/>
      <c r="F369" s="829"/>
      <c r="G369" s="829"/>
      <c r="H369" s="829"/>
    </row>
    <row r="370" spans="2:8">
      <c r="B370" s="1061"/>
    </row>
    <row r="371" spans="2:8">
      <c r="E371" s="1046"/>
    </row>
    <row r="372" spans="2:8">
      <c r="B372" s="1058"/>
      <c r="E372" s="1046"/>
    </row>
    <row r="373" spans="2:8">
      <c r="B373" s="1058"/>
      <c r="E373" s="1046"/>
    </row>
    <row r="374" spans="2:8">
      <c r="B374" s="1058"/>
      <c r="E374" s="1046"/>
    </row>
  </sheetData>
  <sheetProtection algorithmName="SHA-512" hashValue="8Exa6Sr5PwvKOjbuKq4lYfXY2zCOYd3l0ylfFVOESm88GOZfMYjPZWTd3ISipiSpNLgzo6mp5FFy70j7mD5W/Q==" saltValue="y5p5CINJwcIfEY/SAojWjQ==" spinCount="100000" sheet="1" objects="1" scenarios="1"/>
  <mergeCells count="53">
    <mergeCell ref="A57:E57"/>
    <mergeCell ref="B5:D5"/>
    <mergeCell ref="B7:D7"/>
    <mergeCell ref="B8:D8"/>
    <mergeCell ref="B13:C13"/>
    <mergeCell ref="B14:C14"/>
    <mergeCell ref="B44:C44"/>
    <mergeCell ref="A47:E47"/>
    <mergeCell ref="A49:E49"/>
    <mergeCell ref="A51:E51"/>
    <mergeCell ref="A53:E53"/>
    <mergeCell ref="A55:E55"/>
    <mergeCell ref="B96:C96"/>
    <mergeCell ref="A59:E59"/>
    <mergeCell ref="B65:D65"/>
    <mergeCell ref="B68:D68"/>
    <mergeCell ref="B71:D71"/>
    <mergeCell ref="B75:D75"/>
    <mergeCell ref="B77:E77"/>
    <mergeCell ref="B79:E79"/>
    <mergeCell ref="B81:E81"/>
    <mergeCell ref="B83:E83"/>
    <mergeCell ref="B85:E85"/>
    <mergeCell ref="B88:E88"/>
    <mergeCell ref="A246:E246"/>
    <mergeCell ref="B203:D203"/>
    <mergeCell ref="B214:C214"/>
    <mergeCell ref="B218:D218"/>
    <mergeCell ref="B222:D222"/>
    <mergeCell ref="B227:D227"/>
    <mergeCell ref="B230:D230"/>
    <mergeCell ref="B233:D233"/>
    <mergeCell ref="A242:E242"/>
    <mergeCell ref="A243:E243"/>
    <mergeCell ref="A244:E244"/>
    <mergeCell ref="A245:E245"/>
    <mergeCell ref="B270:D270"/>
    <mergeCell ref="A247:E247"/>
    <mergeCell ref="A248:E248"/>
    <mergeCell ref="A249:E249"/>
    <mergeCell ref="A250:E250"/>
    <mergeCell ref="A251:E251"/>
    <mergeCell ref="A252:E252"/>
    <mergeCell ref="A253:E253"/>
    <mergeCell ref="A254:E254"/>
    <mergeCell ref="A256:E256"/>
    <mergeCell ref="A257:E257"/>
    <mergeCell ref="B264:D264"/>
    <mergeCell ref="B273:D273"/>
    <mergeCell ref="B279:D279"/>
    <mergeCell ref="B282:D282"/>
    <mergeCell ref="B285:D285"/>
    <mergeCell ref="B288:D288"/>
  </mergeCells>
  <conditionalFormatting sqref="F305:F306">
    <cfRule type="cellIs" dxfId="108" priority="2" stopIfTrue="1" operator="equal">
      <formula>M305</formula>
    </cfRule>
  </conditionalFormatting>
  <conditionalFormatting sqref="F307">
    <cfRule type="cellIs" dxfId="107" priority="1" stopIfTrue="1" operator="equal">
      <formula>M308</formula>
    </cfRule>
  </conditionalFormatting>
  <conditionalFormatting sqref="F357:F358">
    <cfRule type="cellIs" dxfId="106" priority="4" stopIfTrue="1" operator="equal">
      <formula>M357</formula>
    </cfRule>
  </conditionalFormatting>
  <conditionalFormatting sqref="F359">
    <cfRule type="cellIs" dxfId="105" priority="3" stopIfTrue="1" operator="equal">
      <formula>M360</formula>
    </cfRule>
  </conditionalFormatting>
  <pageMargins left="0.70866141732283472" right="0.39370078740157483" top="0.74803149606299213" bottom="0.74803149606299213" header="0.31496062992125984" footer="0.31496062992125984"/>
  <pageSetup paperSize="9" orientation="portrait" r:id="rId1"/>
  <headerFooter>
    <oddHeader>&amp;C&amp;"Arial,Krepko"&amp;8&amp;K00-040popis del in ocena vrednosti materiala in storitev&amp;"Arial,Navadno"
PZI načrt KA, junij 2022</oddHeader>
    <oddFooter>&amp;C&amp;"Arial,Navadno"&amp;8&amp;K00-044Osrednje pokopališče Žale
Stran &amp;P od &amp;N</oddFooter>
  </headerFooter>
  <rowBreaks count="8" manualBreakCount="8">
    <brk id="41" max="4" man="1"/>
    <brk id="66" max="4" man="1"/>
    <brk id="85" max="4" man="1"/>
    <brk id="127" max="4" man="1"/>
    <brk id="171" max="4" man="1"/>
    <brk id="217" max="4" man="1"/>
    <brk id="251" max="4" man="1"/>
    <brk id="276" max="4" man="1"/>
  </rowBreaks>
  <colBreaks count="1" manualBreakCount="1">
    <brk id="5"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rgb="FFFF0000"/>
  </sheetPr>
  <dimension ref="A1:G244"/>
  <sheetViews>
    <sheetView view="pageBreakPreview" topLeftCell="A218" zoomScaleNormal="110" zoomScaleSheetLayoutView="100" workbookViewId="0">
      <selection sqref="A1:XFD1048576"/>
    </sheetView>
  </sheetViews>
  <sheetFormatPr defaultColWidth="9" defaultRowHeight="15"/>
  <cols>
    <col min="1" max="1" width="9.5" style="41" customWidth="1"/>
    <col min="2" max="2" width="50.75" style="14" customWidth="1"/>
    <col min="3" max="3" width="5.625" style="10" customWidth="1"/>
    <col min="4" max="4" width="9.375" style="4" customWidth="1"/>
    <col min="5" max="5" width="11.75" style="11" customWidth="1"/>
    <col min="6" max="6" width="12.875" style="11" customWidth="1"/>
    <col min="7" max="7" width="10.25" style="12" customWidth="1"/>
    <col min="8" max="11" width="9" style="12"/>
    <col min="12" max="12" width="10.125" style="12" customWidth="1"/>
    <col min="13" max="16384" width="9" style="12"/>
  </cols>
  <sheetData>
    <row r="1" spans="1:6" s="280" customFormat="1" ht="12.75"/>
    <row r="2" spans="1:6" s="280" customFormat="1" ht="15.75">
      <c r="A2" s="1343" t="s">
        <v>1456</v>
      </c>
      <c r="B2" s="1344"/>
    </row>
    <row r="3" spans="1:6" s="280" customFormat="1" ht="12.75"/>
    <row r="4" spans="1:6" s="280" customFormat="1" ht="12.75">
      <c r="A4" s="280" t="s">
        <v>1457</v>
      </c>
      <c r="B4" s="280" t="s">
        <v>1458</v>
      </c>
    </row>
    <row r="5" spans="1:6" s="280" customFormat="1" ht="12.75"/>
    <row r="6" spans="1:6" s="280" customFormat="1" ht="12.75"/>
    <row r="7" spans="1:6" s="280" customFormat="1" ht="20.25">
      <c r="A7" s="281"/>
      <c r="B7" s="1350" t="s">
        <v>1071</v>
      </c>
      <c r="C7" s="1351"/>
      <c r="D7" s="1351"/>
      <c r="E7" s="1351"/>
    </row>
    <row r="8" spans="1:6" s="280" customFormat="1" ht="15.75">
      <c r="A8" s="282"/>
      <c r="B8" s="1352"/>
      <c r="C8" s="1351"/>
      <c r="D8" s="1351"/>
      <c r="E8" s="1351"/>
    </row>
    <row r="9" spans="1:6" s="280" customFormat="1" ht="12.75"/>
    <row r="10" spans="1:6" s="280" customFormat="1" ht="12.75">
      <c r="A10" s="283" t="s">
        <v>1072</v>
      </c>
      <c r="B10" s="283"/>
      <c r="C10" s="284"/>
      <c r="D10" s="285"/>
      <c r="E10" s="285" t="s">
        <v>1073</v>
      </c>
      <c r="F10" s="285" t="s">
        <v>1074</v>
      </c>
    </row>
    <row r="11" spans="1:6" s="280" customFormat="1" ht="12.75">
      <c r="A11" s="286"/>
      <c r="B11" s="286"/>
      <c r="C11" s="286"/>
      <c r="D11" s="286"/>
      <c r="E11" s="286"/>
      <c r="F11" s="286"/>
    </row>
    <row r="12" spans="1:6" s="280" customFormat="1" ht="12.75">
      <c r="A12" s="286" t="s">
        <v>1075</v>
      </c>
      <c r="B12" s="287" t="s">
        <v>1076</v>
      </c>
      <c r="C12" s="286"/>
      <c r="D12" s="288"/>
      <c r="E12" s="288">
        <v>574</v>
      </c>
      <c r="F12" s="289">
        <f>'VOD Predviden vodovod A'!G16</f>
        <v>0</v>
      </c>
    </row>
    <row r="13" spans="1:6" s="280" customFormat="1" ht="12.75">
      <c r="A13" s="286"/>
      <c r="B13" s="286"/>
      <c r="C13" s="286"/>
      <c r="D13" s="288"/>
      <c r="E13" s="288"/>
      <c r="F13" s="286"/>
    </row>
    <row r="14" spans="1:6" s="280" customFormat="1" ht="12.75">
      <c r="A14" s="290" t="s">
        <v>1077</v>
      </c>
      <c r="B14" s="291"/>
      <c r="C14" s="291"/>
      <c r="D14" s="288"/>
      <c r="E14" s="288"/>
      <c r="F14" s="292">
        <f>SUM(F11:F12)</f>
        <v>0</v>
      </c>
    </row>
    <row r="15" spans="1:6" s="280" customFormat="1" ht="12.75">
      <c r="A15" s="291"/>
      <c r="B15" s="291"/>
      <c r="C15" s="291"/>
      <c r="D15" s="291"/>
      <c r="E15" s="291"/>
      <c r="F15" s="293"/>
    </row>
    <row r="16" spans="1:6" s="280" customFormat="1" ht="12.75">
      <c r="A16" s="283" t="s">
        <v>1078</v>
      </c>
      <c r="B16" s="283"/>
      <c r="C16" s="283"/>
      <c r="D16" s="283"/>
      <c r="E16" s="283"/>
      <c r="F16" s="294">
        <f>F33</f>
        <v>0</v>
      </c>
    </row>
    <row r="17" spans="1:7" s="280" customFormat="1" ht="12.75">
      <c r="A17" s="295"/>
      <c r="B17" s="295"/>
      <c r="C17" s="295"/>
      <c r="D17" s="295"/>
      <c r="E17" s="295"/>
      <c r="F17" s="296"/>
    </row>
    <row r="18" spans="1:7" s="280" customFormat="1" ht="12.75">
      <c r="A18" s="291"/>
      <c r="B18" s="291"/>
      <c r="C18" s="291"/>
      <c r="D18" s="291"/>
      <c r="E18" s="291"/>
      <c r="F18" s="293"/>
    </row>
    <row r="19" spans="1:7" s="280" customFormat="1" ht="12.75">
      <c r="A19" s="297" t="s">
        <v>1079</v>
      </c>
      <c r="B19" s="298"/>
      <c r="C19" s="299"/>
      <c r="D19" s="298"/>
      <c r="E19" s="1353">
        <f>SUM(F14:F18)</f>
        <v>0</v>
      </c>
      <c r="F19" s="1354"/>
    </row>
    <row r="20" spans="1:7" s="280" customFormat="1" ht="12.75" customHeight="1">
      <c r="A20" s="300"/>
      <c r="B20" s="286"/>
      <c r="C20" s="301"/>
      <c r="D20" s="301" t="s">
        <v>1080</v>
      </c>
      <c r="E20" s="302">
        <f>E19/E22</f>
        <v>0</v>
      </c>
      <c r="F20" s="302"/>
    </row>
    <row r="21" spans="1:7" s="280" customFormat="1" ht="12.75" customHeight="1">
      <c r="A21" s="300"/>
      <c r="B21" s="286"/>
      <c r="C21" s="303"/>
      <c r="D21" s="304"/>
      <c r="E21" s="302"/>
    </row>
    <row r="22" spans="1:7" s="280" customFormat="1" ht="12.75">
      <c r="A22" s="305"/>
      <c r="B22" s="286"/>
      <c r="C22" s="306"/>
      <c r="D22" s="307" t="s">
        <v>1081</v>
      </c>
      <c r="E22" s="308">
        <f>E12</f>
        <v>574</v>
      </c>
    </row>
    <row r="23" spans="1:7" s="280" customFormat="1" ht="12.75">
      <c r="A23" s="305"/>
      <c r="B23" s="286"/>
      <c r="C23" s="306"/>
      <c r="D23" s="308"/>
      <c r="E23" s="309"/>
    </row>
    <row r="24" spans="1:7" s="280" customFormat="1" ht="12.75">
      <c r="A24" s="300" t="s">
        <v>1082</v>
      </c>
      <c r="B24" s="286"/>
      <c r="C24" s="286"/>
      <c r="D24" s="286"/>
      <c r="E24" s="309"/>
    </row>
    <row r="25" spans="1:7" s="280" customFormat="1" ht="12.75">
      <c r="A25" s="286"/>
      <c r="B25" s="286"/>
      <c r="C25" s="286"/>
      <c r="D25" s="286"/>
      <c r="E25" s="309"/>
    </row>
    <row r="26" spans="1:7" s="280" customFormat="1" ht="12.75">
      <c r="A26" s="286"/>
      <c r="B26" s="286"/>
      <c r="C26" s="286"/>
      <c r="D26" s="286"/>
      <c r="E26" s="286"/>
    </row>
    <row r="27" spans="1:7" s="280" customFormat="1" ht="12.75">
      <c r="A27" s="310" t="s">
        <v>1083</v>
      </c>
      <c r="B27" s="286"/>
      <c r="C27" s="286"/>
      <c r="D27" s="286"/>
      <c r="E27" s="286"/>
    </row>
    <row r="28" spans="1:7" s="280" customFormat="1" ht="12.75">
      <c r="A28" s="286"/>
      <c r="B28" s="286"/>
      <c r="C28" s="286"/>
      <c r="D28" s="286"/>
      <c r="E28" s="286"/>
    </row>
    <row r="29" spans="1:7" s="280" customFormat="1" ht="12.75">
      <c r="A29" s="300"/>
      <c r="B29" s="286"/>
      <c r="C29" s="286"/>
      <c r="D29" s="286"/>
      <c r="E29" s="286"/>
    </row>
    <row r="30" spans="1:7" s="315" customFormat="1" ht="14.25">
      <c r="A30" s="311"/>
      <c r="B30" s="312"/>
      <c r="C30" s="313"/>
      <c r="D30" s="312"/>
      <c r="E30" s="314"/>
      <c r="F30"/>
    </row>
    <row r="31" spans="1:7" s="315" customFormat="1" ht="14.25">
      <c r="A31" s="316"/>
      <c r="B31" s="316"/>
      <c r="C31" s="316"/>
      <c r="D31" s="316"/>
      <c r="E31" s="316"/>
      <c r="F31" s="317"/>
      <c r="G31"/>
    </row>
    <row r="32" spans="1:7" s="315" customFormat="1" ht="14.25">
      <c r="A32" s="312"/>
      <c r="C32" s="318"/>
      <c r="D32" s="318"/>
      <c r="E32" s="312"/>
      <c r="F32" s="319"/>
      <c r="G32"/>
    </row>
    <row r="33" spans="1:7" s="315" customFormat="1" ht="14.25">
      <c r="A33" s="312" t="s">
        <v>1084</v>
      </c>
      <c r="C33" s="320">
        <v>6</v>
      </c>
      <c r="D33" s="318"/>
      <c r="E33" s="321"/>
      <c r="F33" s="322">
        <f>'VOD Predviden vodovod A'!G20</f>
        <v>0</v>
      </c>
      <c r="G33"/>
    </row>
    <row r="34" spans="1:7" s="315" customFormat="1" ht="12.75" customHeight="1">
      <c r="A34" s="312"/>
      <c r="C34" s="318"/>
      <c r="D34" s="318"/>
      <c r="E34" s="312"/>
      <c r="F34" s="319"/>
      <c r="G34"/>
    </row>
    <row r="35" spans="1:7" s="315" customFormat="1" ht="11.25">
      <c r="A35" s="312"/>
      <c r="B35" s="1355"/>
      <c r="C35" s="1355"/>
      <c r="D35" s="1355"/>
      <c r="E35" s="1355"/>
      <c r="F35" s="323"/>
    </row>
    <row r="36" spans="1:7" s="315" customFormat="1" ht="14.25">
      <c r="A36" s="312"/>
      <c r="C36" s="318"/>
      <c r="D36" s="312"/>
      <c r="E36" s="319"/>
      <c r="F36"/>
      <c r="G36"/>
    </row>
    <row r="37" spans="1:7" s="315" customFormat="1">
      <c r="A37" s="338" t="s">
        <v>1079</v>
      </c>
      <c r="B37" s="324"/>
      <c r="C37" s="325"/>
      <c r="D37" s="325"/>
      <c r="E37" s="324"/>
      <c r="F37" s="339">
        <f>F33+F14</f>
        <v>0</v>
      </c>
    </row>
    <row r="38" spans="1:7" s="315" customFormat="1" ht="14.25">
      <c r="A38" s="326"/>
      <c r="B38" s="326"/>
      <c r="C38" s="327"/>
      <c r="D38" s="326"/>
      <c r="E38" s="328"/>
      <c r="F38"/>
    </row>
    <row r="39" spans="1:7" customFormat="1">
      <c r="A39" s="329" t="s">
        <v>1085</v>
      </c>
      <c r="B39" s="330"/>
      <c r="C39" s="330"/>
      <c r="D39" s="331"/>
      <c r="E39" s="330"/>
    </row>
    <row r="40" spans="1:7" customFormat="1" ht="14.25">
      <c r="A40" s="330"/>
      <c r="B40" s="330"/>
      <c r="C40" s="330"/>
      <c r="D40" s="331"/>
      <c r="E40" s="330"/>
    </row>
    <row r="41" spans="1:7" customFormat="1" ht="14.25">
      <c r="A41" s="330"/>
      <c r="B41" s="330"/>
      <c r="C41" s="330"/>
      <c r="D41" s="331"/>
      <c r="E41" s="330"/>
    </row>
    <row r="42" spans="1:7" customFormat="1" ht="14.25">
      <c r="A42" s="332" t="s">
        <v>1086</v>
      </c>
      <c r="B42" s="286"/>
      <c r="C42" s="286"/>
      <c r="D42" s="300"/>
      <c r="E42" s="286"/>
    </row>
    <row r="43" spans="1:7" customFormat="1" ht="14.25">
      <c r="A43" s="1348" t="s">
        <v>1087</v>
      </c>
      <c r="B43" s="1348"/>
      <c r="C43" s="1348"/>
      <c r="D43" s="1348"/>
      <c r="E43" s="1348"/>
    </row>
    <row r="44" spans="1:7" customFormat="1" ht="14.25">
      <c r="A44" s="1348"/>
      <c r="B44" s="1348"/>
      <c r="C44" s="1348"/>
      <c r="D44" s="1348"/>
      <c r="E44" s="1348"/>
    </row>
    <row r="45" spans="1:7" customFormat="1" ht="14.25">
      <c r="A45" s="1348"/>
      <c r="B45" s="1348"/>
      <c r="C45" s="1348"/>
      <c r="D45" s="1348"/>
      <c r="E45" s="1348"/>
    </row>
    <row r="46" spans="1:7" customFormat="1" ht="14.25">
      <c r="A46" s="1348"/>
      <c r="B46" s="1348"/>
      <c r="C46" s="1348"/>
      <c r="D46" s="1348"/>
      <c r="E46" s="1348"/>
    </row>
    <row r="47" spans="1:7" customFormat="1" ht="14.25">
      <c r="A47" s="1348"/>
      <c r="B47" s="1348"/>
      <c r="C47" s="1348"/>
      <c r="D47" s="1348"/>
      <c r="E47" s="1348"/>
    </row>
    <row r="48" spans="1:7" customFormat="1" ht="14.25">
      <c r="A48" s="1348"/>
      <c r="B48" s="1348"/>
      <c r="C48" s="1348"/>
      <c r="D48" s="1348"/>
      <c r="E48" s="1348"/>
    </row>
    <row r="49" spans="1:5" customFormat="1" ht="14.25">
      <c r="A49" s="1348"/>
      <c r="B49" s="1348"/>
      <c r="C49" s="1348"/>
      <c r="D49" s="1348"/>
      <c r="E49" s="1348"/>
    </row>
    <row r="50" spans="1:5" customFormat="1" ht="14.25">
      <c r="A50" s="1348"/>
      <c r="B50" s="1348"/>
      <c r="C50" s="1348"/>
      <c r="D50" s="1348"/>
      <c r="E50" s="1348"/>
    </row>
    <row r="51" spans="1:5" customFormat="1" ht="14.25">
      <c r="A51" s="1348"/>
      <c r="B51" s="1348"/>
      <c r="C51" s="1348"/>
      <c r="D51" s="1348"/>
      <c r="E51" s="1348"/>
    </row>
    <row r="52" spans="1:5" customFormat="1" ht="14.25">
      <c r="A52" s="1348"/>
      <c r="B52" s="1348"/>
      <c r="C52" s="1348"/>
      <c r="D52" s="1348"/>
      <c r="E52" s="1348"/>
    </row>
    <row r="53" spans="1:5" customFormat="1" ht="14.25">
      <c r="A53" s="1348"/>
      <c r="B53" s="1348"/>
      <c r="C53" s="1348"/>
      <c r="D53" s="1348"/>
      <c r="E53" s="1348"/>
    </row>
    <row r="54" spans="1:5" customFormat="1" ht="9.75" customHeight="1">
      <c r="A54" s="1348"/>
      <c r="B54" s="1348"/>
      <c r="C54" s="1348"/>
      <c r="D54" s="1348"/>
      <c r="E54" s="1348"/>
    </row>
    <row r="55" spans="1:5" customFormat="1" ht="14.25" hidden="1">
      <c r="A55" s="1348"/>
      <c r="B55" s="1348"/>
      <c r="C55" s="1348"/>
      <c r="D55" s="1348"/>
      <c r="E55" s="1348"/>
    </row>
    <row r="56" spans="1:5" customFormat="1" ht="14.25" hidden="1">
      <c r="A56" s="1348"/>
      <c r="B56" s="1348"/>
      <c r="C56" s="1348"/>
      <c r="D56" s="1348"/>
      <c r="E56" s="1348"/>
    </row>
    <row r="57" spans="1:5" customFormat="1" ht="14.25" hidden="1">
      <c r="A57" s="1348"/>
      <c r="B57" s="1348"/>
      <c r="C57" s="1348"/>
      <c r="D57" s="1348"/>
      <c r="E57" s="1348"/>
    </row>
    <row r="58" spans="1:5" customFormat="1" ht="14.25">
      <c r="A58" s="333"/>
      <c r="B58" s="333"/>
      <c r="C58" s="333"/>
      <c r="D58" s="333"/>
      <c r="E58" s="333"/>
    </row>
    <row r="59" spans="1:5" customFormat="1" ht="14.25">
      <c r="A59" s="332" t="s">
        <v>1088</v>
      </c>
      <c r="B59" s="330"/>
      <c r="C59" s="330"/>
      <c r="D59" s="331"/>
      <c r="E59" s="330"/>
    </row>
    <row r="60" spans="1:5" customFormat="1" ht="14.25">
      <c r="A60" s="1348" t="s">
        <v>1089</v>
      </c>
      <c r="B60" s="1348"/>
      <c r="C60" s="1348"/>
      <c r="D60" s="1348"/>
      <c r="E60" s="1348"/>
    </row>
    <row r="61" spans="1:5" customFormat="1" ht="14.25">
      <c r="A61" s="1348"/>
      <c r="B61" s="1348"/>
      <c r="C61" s="1348"/>
      <c r="D61" s="1348"/>
      <c r="E61" s="1348"/>
    </row>
    <row r="62" spans="1:5" customFormat="1" ht="14.25">
      <c r="A62" s="1348"/>
      <c r="B62" s="1348"/>
      <c r="C62" s="1348"/>
      <c r="D62" s="1348"/>
      <c r="E62" s="1348"/>
    </row>
    <row r="63" spans="1:5" customFormat="1" ht="14.25">
      <c r="A63" s="1348"/>
      <c r="B63" s="1348"/>
      <c r="C63" s="1348"/>
      <c r="D63" s="1348"/>
      <c r="E63" s="1348"/>
    </row>
    <row r="64" spans="1:5" customFormat="1" ht="14.25">
      <c r="A64" s="1348"/>
      <c r="B64" s="1348"/>
      <c r="C64" s="1348"/>
      <c r="D64" s="1348"/>
      <c r="E64" s="1348"/>
    </row>
    <row r="65" spans="1:5" customFormat="1" ht="14.25">
      <c r="A65" s="1348"/>
      <c r="B65" s="1348"/>
      <c r="C65" s="1348"/>
      <c r="D65" s="1348"/>
      <c r="E65" s="1348"/>
    </row>
    <row r="66" spans="1:5" customFormat="1" ht="14.25">
      <c r="A66" s="1348"/>
      <c r="B66" s="1348"/>
      <c r="C66" s="1348"/>
      <c r="D66" s="1348"/>
      <c r="E66" s="1348"/>
    </row>
    <row r="67" spans="1:5" customFormat="1" ht="10.5" customHeight="1">
      <c r="A67" s="1348"/>
      <c r="B67" s="1348"/>
      <c r="C67" s="1348"/>
      <c r="D67" s="1348"/>
      <c r="E67" s="1348"/>
    </row>
    <row r="68" spans="1:5" customFormat="1" ht="14.25" hidden="1">
      <c r="A68" s="1348"/>
      <c r="B68" s="1348"/>
      <c r="C68" s="1348"/>
      <c r="D68" s="1348"/>
      <c r="E68" s="1348"/>
    </row>
    <row r="69" spans="1:5" customFormat="1" ht="14.25">
      <c r="A69" s="333"/>
      <c r="B69" s="333"/>
      <c r="C69" s="333"/>
      <c r="D69" s="333"/>
      <c r="E69" s="333"/>
    </row>
    <row r="70" spans="1:5" customFormat="1" ht="14.25">
      <c r="A70" s="1348" t="s">
        <v>1090</v>
      </c>
      <c r="B70" s="1348"/>
      <c r="C70" s="1348"/>
      <c r="D70" s="1348"/>
      <c r="E70" s="1348"/>
    </row>
    <row r="71" spans="1:5" customFormat="1" ht="14.25">
      <c r="A71" s="1348"/>
      <c r="B71" s="1348"/>
      <c r="C71" s="1348"/>
      <c r="D71" s="1348"/>
      <c r="E71" s="1348"/>
    </row>
    <row r="72" spans="1:5" customFormat="1" ht="14.25">
      <c r="A72" s="1348"/>
      <c r="B72" s="1348"/>
      <c r="C72" s="1348"/>
      <c r="D72" s="1348"/>
      <c r="E72" s="1348"/>
    </row>
    <row r="73" spans="1:5" customFormat="1" ht="14.25">
      <c r="A73" s="1348"/>
      <c r="B73" s="1348"/>
      <c r="C73" s="1348"/>
      <c r="D73" s="1348"/>
      <c r="E73" s="1348"/>
    </row>
    <row r="74" spans="1:5" customFormat="1" ht="9.75" customHeight="1">
      <c r="A74" s="1348"/>
      <c r="B74" s="1348"/>
      <c r="C74" s="1348"/>
      <c r="D74" s="1348"/>
      <c r="E74" s="1348"/>
    </row>
    <row r="75" spans="1:5" customFormat="1" ht="14.25" hidden="1">
      <c r="A75" s="1348"/>
      <c r="B75" s="1348"/>
      <c r="C75" s="1348"/>
      <c r="D75" s="1348"/>
      <c r="E75" s="1348"/>
    </row>
    <row r="76" spans="1:5" customFormat="1" ht="14.25">
      <c r="A76" s="333"/>
      <c r="B76" s="333"/>
      <c r="C76" s="333"/>
      <c r="D76" s="333"/>
      <c r="E76" s="333"/>
    </row>
    <row r="77" spans="1:5" customFormat="1" ht="14.25">
      <c r="A77" s="332" t="s">
        <v>1091</v>
      </c>
      <c r="B77" s="334"/>
      <c r="C77" s="334"/>
      <c r="D77" s="334"/>
      <c r="E77" s="334"/>
    </row>
    <row r="78" spans="1:5" customFormat="1" ht="14.25">
      <c r="A78" s="1348" t="s">
        <v>1092</v>
      </c>
      <c r="B78" s="1348"/>
      <c r="C78" s="1348"/>
      <c r="D78" s="1348"/>
      <c r="E78" s="1348"/>
    </row>
    <row r="79" spans="1:5" customFormat="1" ht="14.25">
      <c r="A79" s="1348"/>
      <c r="B79" s="1348"/>
      <c r="C79" s="1348"/>
      <c r="D79" s="1348"/>
      <c r="E79" s="1348"/>
    </row>
    <row r="80" spans="1:5" customFormat="1" ht="14.25">
      <c r="A80" s="1348"/>
      <c r="B80" s="1348"/>
      <c r="C80" s="1348"/>
      <c r="D80" s="1348"/>
      <c r="E80" s="1348"/>
    </row>
    <row r="81" spans="1:5" customFormat="1" ht="14.25">
      <c r="A81" s="1348"/>
      <c r="B81" s="1348"/>
      <c r="C81" s="1348"/>
      <c r="D81" s="1348"/>
      <c r="E81" s="1348"/>
    </row>
    <row r="82" spans="1:5" customFormat="1" ht="5.25" customHeight="1">
      <c r="A82" s="1348"/>
      <c r="B82" s="1348"/>
      <c r="C82" s="1348"/>
      <c r="D82" s="1348"/>
      <c r="E82" s="1348"/>
    </row>
    <row r="83" spans="1:5" customFormat="1" ht="14.25" hidden="1">
      <c r="A83" s="1348"/>
      <c r="B83" s="1348"/>
      <c r="C83" s="1348"/>
      <c r="D83" s="1348"/>
      <c r="E83" s="1348"/>
    </row>
    <row r="84" spans="1:5" customFormat="1" ht="14.25">
      <c r="A84" s="333"/>
      <c r="B84" s="333"/>
      <c r="C84" s="333"/>
      <c r="D84" s="333"/>
      <c r="E84" s="333"/>
    </row>
    <row r="85" spans="1:5" customFormat="1" ht="14.25">
      <c r="A85" s="332" t="s">
        <v>1093</v>
      </c>
      <c r="B85" s="334"/>
      <c r="C85" s="334"/>
      <c r="D85" s="334"/>
      <c r="E85" s="334"/>
    </row>
    <row r="86" spans="1:5" customFormat="1" ht="14.25">
      <c r="A86" s="1348" t="s">
        <v>1094</v>
      </c>
      <c r="B86" s="1348"/>
      <c r="C86" s="1348"/>
      <c r="D86" s="1348"/>
      <c r="E86" s="1348"/>
    </row>
    <row r="87" spans="1:5" customFormat="1" ht="14.25">
      <c r="A87" s="1348"/>
      <c r="B87" s="1348"/>
      <c r="C87" s="1348"/>
      <c r="D87" s="1348"/>
      <c r="E87" s="1348"/>
    </row>
    <row r="88" spans="1:5" customFormat="1" ht="14.25">
      <c r="A88" s="1348"/>
      <c r="B88" s="1348"/>
      <c r="C88" s="1348"/>
      <c r="D88" s="1348"/>
      <c r="E88" s="1348"/>
    </row>
    <row r="89" spans="1:5" customFormat="1" ht="14.25">
      <c r="A89" s="333"/>
      <c r="B89" s="333"/>
      <c r="C89" s="333"/>
      <c r="D89" s="333"/>
      <c r="E89" s="333"/>
    </row>
    <row r="90" spans="1:5" customFormat="1" ht="14.25">
      <c r="A90" s="332" t="s">
        <v>1095</v>
      </c>
      <c r="B90" s="335"/>
      <c r="C90" s="335"/>
      <c r="D90" s="336"/>
      <c r="E90" s="335"/>
    </row>
    <row r="91" spans="1:5" customFormat="1" ht="14.25">
      <c r="A91" s="1348" t="s">
        <v>1096</v>
      </c>
      <c r="B91" s="1348"/>
      <c r="C91" s="1348"/>
      <c r="D91" s="1348"/>
      <c r="E91" s="1348"/>
    </row>
    <row r="92" spans="1:5" customFormat="1" ht="14.25">
      <c r="A92" s="334"/>
      <c r="B92" s="334"/>
      <c r="C92" s="334"/>
      <c r="D92" s="334"/>
      <c r="E92" s="334"/>
    </row>
    <row r="93" spans="1:5" customFormat="1" ht="14.25">
      <c r="A93" s="332" t="s">
        <v>1097</v>
      </c>
      <c r="B93" s="334"/>
      <c r="C93" s="334"/>
      <c r="D93" s="334"/>
      <c r="E93" s="334"/>
    </row>
    <row r="94" spans="1:5" customFormat="1" ht="14.25">
      <c r="A94" s="1348" t="s">
        <v>1098</v>
      </c>
      <c r="B94" s="1348"/>
      <c r="C94" s="1348"/>
      <c r="D94" s="1348"/>
      <c r="E94" s="1348"/>
    </row>
    <row r="95" spans="1:5" customFormat="1" ht="14.25">
      <c r="A95" s="1348"/>
      <c r="B95" s="1348"/>
      <c r="C95" s="1348"/>
      <c r="D95" s="1348"/>
      <c r="E95" s="1348"/>
    </row>
    <row r="96" spans="1:5" customFormat="1" ht="14.25">
      <c r="A96" s="1348"/>
      <c r="B96" s="1348"/>
      <c r="C96" s="1348"/>
      <c r="D96" s="1348"/>
      <c r="E96" s="1348"/>
    </row>
    <row r="97" spans="1:5" customFormat="1" ht="15.75">
      <c r="A97" s="337"/>
      <c r="B97" s="335"/>
      <c r="C97" s="335"/>
      <c r="D97" s="336"/>
      <c r="E97" s="335"/>
    </row>
    <row r="98" spans="1:5" customFormat="1" ht="14.25">
      <c r="A98" s="332" t="s">
        <v>1099</v>
      </c>
      <c r="B98" s="335"/>
      <c r="C98" s="335"/>
      <c r="D98" s="336"/>
      <c r="E98" s="335"/>
    </row>
    <row r="99" spans="1:5" customFormat="1" ht="14.25">
      <c r="A99" s="1348" t="s">
        <v>1100</v>
      </c>
      <c r="B99" s="1348"/>
      <c r="C99" s="1348"/>
      <c r="D99" s="1348"/>
      <c r="E99" s="1348"/>
    </row>
    <row r="100" spans="1:5" customFormat="1" ht="14.25">
      <c r="A100" s="1348"/>
      <c r="B100" s="1348"/>
      <c r="C100" s="1348"/>
      <c r="D100" s="1348"/>
      <c r="E100" s="1348"/>
    </row>
    <row r="101" spans="1:5" customFormat="1" ht="15.75">
      <c r="A101" s="337"/>
      <c r="B101" s="335"/>
      <c r="C101" s="335"/>
      <c r="D101" s="336"/>
      <c r="E101" s="335"/>
    </row>
    <row r="102" spans="1:5" customFormat="1" ht="14.25">
      <c r="A102" s="332" t="s">
        <v>1101</v>
      </c>
      <c r="B102" s="335"/>
      <c r="C102" s="335"/>
      <c r="D102" s="336"/>
      <c r="E102" s="335"/>
    </row>
    <row r="103" spans="1:5" customFormat="1" ht="14.25">
      <c r="A103" s="1348" t="s">
        <v>1102</v>
      </c>
      <c r="B103" s="1348"/>
      <c r="C103" s="1348"/>
      <c r="D103" s="1348"/>
      <c r="E103" s="1348"/>
    </row>
    <row r="104" spans="1:5" customFormat="1" ht="14.25">
      <c r="A104" s="1348"/>
      <c r="B104" s="1348"/>
      <c r="C104" s="1348"/>
      <c r="D104" s="1348"/>
      <c r="E104" s="1348"/>
    </row>
    <row r="105" spans="1:5" customFormat="1" ht="15.75">
      <c r="A105" s="337"/>
      <c r="B105" s="335"/>
      <c r="C105" s="335"/>
      <c r="D105" s="336"/>
      <c r="E105" s="335"/>
    </row>
    <row r="106" spans="1:5" customFormat="1" ht="14.25">
      <c r="A106" s="332" t="s">
        <v>1103</v>
      </c>
      <c r="B106" s="335"/>
      <c r="C106" s="335"/>
      <c r="D106" s="336"/>
      <c r="E106" s="335"/>
    </row>
    <row r="107" spans="1:5" customFormat="1" ht="14.25">
      <c r="A107" s="1348" t="s">
        <v>1104</v>
      </c>
      <c r="B107" s="1348"/>
      <c r="C107" s="1348"/>
      <c r="D107" s="1348"/>
      <c r="E107" s="1348"/>
    </row>
    <row r="108" spans="1:5" customFormat="1" ht="14.25">
      <c r="A108" s="1348"/>
      <c r="B108" s="1348"/>
      <c r="C108" s="1348"/>
      <c r="D108" s="1348"/>
      <c r="E108" s="1348"/>
    </row>
    <row r="109" spans="1:5" customFormat="1" ht="14.25">
      <c r="A109" s="1348"/>
      <c r="B109" s="1348"/>
      <c r="C109" s="1348"/>
      <c r="D109" s="1348"/>
      <c r="E109" s="1348"/>
    </row>
    <row r="110" spans="1:5" customFormat="1" ht="13.5" customHeight="1">
      <c r="A110" s="1348"/>
      <c r="B110" s="1348"/>
      <c r="C110" s="1348"/>
      <c r="D110" s="1348"/>
      <c r="E110" s="1348"/>
    </row>
    <row r="111" spans="1:5" customFormat="1" ht="15" hidden="1" customHeight="1">
      <c r="A111" s="1348"/>
      <c r="B111" s="1348"/>
      <c r="C111" s="1348"/>
      <c r="D111" s="1348"/>
      <c r="E111" s="1348"/>
    </row>
    <row r="112" spans="1:5" customFormat="1" ht="14.25" hidden="1">
      <c r="A112" s="1348"/>
      <c r="B112" s="1348"/>
      <c r="C112" s="1348"/>
      <c r="D112" s="1348"/>
      <c r="E112" s="1348"/>
    </row>
    <row r="113" spans="1:5" customFormat="1" ht="14.25" hidden="1">
      <c r="A113" s="1348"/>
      <c r="B113" s="1348"/>
      <c r="C113" s="1348"/>
      <c r="D113" s="1348"/>
      <c r="E113" s="1348"/>
    </row>
    <row r="114" spans="1:5" customFormat="1" ht="15.75">
      <c r="A114" s="337"/>
      <c r="B114" s="335"/>
      <c r="C114" s="335"/>
      <c r="D114" s="336"/>
      <c r="E114" s="335"/>
    </row>
    <row r="115" spans="1:5" customFormat="1" ht="14.25">
      <c r="A115" s="332" t="s">
        <v>1105</v>
      </c>
      <c r="B115" s="335"/>
      <c r="C115" s="335"/>
      <c r="D115" s="336"/>
      <c r="E115" s="335"/>
    </row>
    <row r="116" spans="1:5" customFormat="1" ht="14.25">
      <c r="A116" s="1348" t="s">
        <v>1106</v>
      </c>
      <c r="B116" s="1348"/>
      <c r="C116" s="1348"/>
      <c r="D116" s="1348"/>
      <c r="E116" s="1348"/>
    </row>
    <row r="117" spans="1:5" customFormat="1" ht="14.25">
      <c r="A117" s="1348"/>
      <c r="B117" s="1348"/>
      <c r="C117" s="1348"/>
      <c r="D117" s="1348"/>
      <c r="E117" s="1348"/>
    </row>
    <row r="118" spans="1:5" customFormat="1" ht="14.25">
      <c r="A118" s="1348"/>
      <c r="B118" s="1348"/>
      <c r="C118" s="1348"/>
      <c r="D118" s="1348"/>
      <c r="E118" s="1348"/>
    </row>
    <row r="119" spans="1:5" customFormat="1" ht="14.25">
      <c r="A119" s="1348"/>
      <c r="B119" s="1348"/>
      <c r="C119" s="1348"/>
      <c r="D119" s="1348"/>
      <c r="E119" s="1348"/>
    </row>
    <row r="120" spans="1:5" customFormat="1" ht="12" customHeight="1">
      <c r="A120" s="1348"/>
      <c r="B120" s="1348"/>
      <c r="C120" s="1348"/>
      <c r="D120" s="1348"/>
      <c r="E120" s="1348"/>
    </row>
    <row r="121" spans="1:5" customFormat="1" ht="14.25" hidden="1">
      <c r="A121" s="1348"/>
      <c r="B121" s="1348"/>
      <c r="C121" s="1348"/>
      <c r="D121" s="1348"/>
      <c r="E121" s="1348"/>
    </row>
    <row r="122" spans="1:5" customFormat="1" ht="15.75">
      <c r="A122" s="337"/>
      <c r="B122" s="335"/>
      <c r="C122" s="335"/>
      <c r="D122" s="336"/>
      <c r="E122" s="335"/>
    </row>
    <row r="123" spans="1:5" customFormat="1" ht="14.25">
      <c r="A123" s="332" t="s">
        <v>1107</v>
      </c>
      <c r="C123" s="335"/>
      <c r="D123" s="336"/>
      <c r="E123" s="335"/>
    </row>
    <row r="124" spans="1:5" customFormat="1" ht="14.25">
      <c r="A124" s="1348" t="s">
        <v>1108</v>
      </c>
      <c r="B124" s="1348" t="s">
        <v>1109</v>
      </c>
      <c r="C124" s="1348"/>
      <c r="D124" s="1348"/>
      <c r="E124" s="1348"/>
    </row>
    <row r="125" spans="1:5" customFormat="1" ht="14.25">
      <c r="A125" s="1348"/>
      <c r="B125" s="1348"/>
      <c r="C125" s="1348"/>
      <c r="D125" s="1348"/>
      <c r="E125" s="1348"/>
    </row>
    <row r="126" spans="1:5" customFormat="1" ht="14.25">
      <c r="A126" s="1348"/>
      <c r="B126" s="1348"/>
      <c r="C126" s="1348"/>
      <c r="D126" s="1348"/>
      <c r="E126" s="1348"/>
    </row>
    <row r="127" spans="1:5" customFormat="1" ht="14.25">
      <c r="A127" s="1348"/>
      <c r="B127" s="1348"/>
      <c r="C127" s="1348"/>
      <c r="D127" s="1348"/>
      <c r="E127" s="1348"/>
    </row>
    <row r="128" spans="1:5" customFormat="1" ht="14.25">
      <c r="A128" s="1348"/>
      <c r="B128" s="1348"/>
      <c r="C128" s="1348"/>
      <c r="D128" s="1348"/>
      <c r="E128" s="1348"/>
    </row>
    <row r="129" spans="1:5" customFormat="1" ht="14.25">
      <c r="A129" s="1348"/>
      <c r="B129" s="1348"/>
      <c r="C129" s="1348"/>
      <c r="D129" s="1348"/>
      <c r="E129" s="1348"/>
    </row>
    <row r="130" spans="1:5" customFormat="1" ht="14.25">
      <c r="A130" s="1348"/>
      <c r="B130" s="1348"/>
      <c r="C130" s="1348"/>
      <c r="D130" s="1348"/>
      <c r="E130" s="1348"/>
    </row>
    <row r="131" spans="1:5" customFormat="1" ht="14.25">
      <c r="A131" s="1348"/>
      <c r="B131" s="1348"/>
      <c r="C131" s="1348"/>
      <c r="D131" s="1348"/>
      <c r="E131" s="1348"/>
    </row>
    <row r="132" spans="1:5" customFormat="1" ht="14.25">
      <c r="A132" s="333"/>
      <c r="B132" s="333"/>
      <c r="C132" s="333"/>
      <c r="D132" s="333"/>
      <c r="E132" s="333"/>
    </row>
    <row r="133" spans="1:5" customFormat="1" ht="14.25">
      <c r="A133" s="332" t="s">
        <v>1110</v>
      </c>
      <c r="B133" s="333"/>
      <c r="C133" s="333"/>
      <c r="D133" s="333"/>
      <c r="E133" s="333"/>
    </row>
    <row r="134" spans="1:5" customFormat="1" ht="14.25">
      <c r="A134" s="1348" t="s">
        <v>1111</v>
      </c>
      <c r="B134" s="1348"/>
      <c r="C134" s="1348"/>
      <c r="D134" s="1348"/>
      <c r="E134" s="1348"/>
    </row>
    <row r="135" spans="1:5" customFormat="1" ht="14.25">
      <c r="A135" s="1348"/>
      <c r="B135" s="1348"/>
      <c r="C135" s="1348"/>
      <c r="D135" s="1348"/>
      <c r="E135" s="1348"/>
    </row>
    <row r="136" spans="1:5" customFormat="1" ht="14.25">
      <c r="A136" s="1348"/>
      <c r="B136" s="1348"/>
      <c r="C136" s="1348"/>
      <c r="D136" s="1348"/>
      <c r="E136" s="1348"/>
    </row>
    <row r="137" spans="1:5" customFormat="1" ht="14.25">
      <c r="A137" s="1348"/>
      <c r="B137" s="1348"/>
      <c r="C137" s="1348"/>
      <c r="D137" s="1348"/>
      <c r="E137" s="1348"/>
    </row>
    <row r="138" spans="1:5" customFormat="1" ht="14.25">
      <c r="A138" s="1348"/>
      <c r="B138" s="1348"/>
      <c r="C138" s="1348"/>
      <c r="D138" s="1348"/>
      <c r="E138" s="1348"/>
    </row>
    <row r="139" spans="1:5" customFormat="1" ht="6.75" customHeight="1">
      <c r="A139" s="1348"/>
      <c r="B139" s="1348"/>
      <c r="C139" s="1348"/>
      <c r="D139" s="1348"/>
      <c r="E139" s="1348"/>
    </row>
    <row r="140" spans="1:5" customFormat="1" ht="14.25">
      <c r="A140" s="333"/>
      <c r="B140" s="333"/>
      <c r="C140" s="333"/>
      <c r="D140" s="333"/>
      <c r="E140" s="333"/>
    </row>
    <row r="141" spans="1:5" customFormat="1" ht="14.25">
      <c r="A141" s="332" t="s">
        <v>1112</v>
      </c>
      <c r="B141" s="333"/>
      <c r="C141" s="333"/>
      <c r="D141" s="333"/>
      <c r="E141" s="333"/>
    </row>
    <row r="142" spans="1:5" customFormat="1" ht="14.25">
      <c r="A142" s="1348" t="s">
        <v>1113</v>
      </c>
      <c r="B142" s="1348"/>
      <c r="C142" s="1348"/>
      <c r="D142" s="1348"/>
      <c r="E142" s="1348"/>
    </row>
    <row r="143" spans="1:5" customFormat="1" ht="14.25">
      <c r="A143" s="1348"/>
      <c r="B143" s="1348"/>
      <c r="C143" s="1348"/>
      <c r="D143" s="1348"/>
      <c r="E143" s="1348"/>
    </row>
    <row r="144" spans="1:5" customFormat="1" ht="3.75" customHeight="1">
      <c r="A144" s="1348"/>
      <c r="B144" s="1348"/>
      <c r="C144" s="1348"/>
      <c r="D144" s="1348"/>
      <c r="E144" s="1348"/>
    </row>
    <row r="145" spans="1:5" customFormat="1" ht="14.25">
      <c r="A145" s="333"/>
      <c r="B145" s="333"/>
      <c r="C145" s="333"/>
      <c r="D145" s="333"/>
      <c r="E145" s="333"/>
    </row>
    <row r="146" spans="1:5" customFormat="1" ht="14.25">
      <c r="A146" s="332" t="s">
        <v>1114</v>
      </c>
      <c r="B146" s="333"/>
      <c r="C146" s="333"/>
      <c r="D146" s="333"/>
      <c r="E146" s="333"/>
    </row>
    <row r="147" spans="1:5" customFormat="1" ht="14.25">
      <c r="A147" s="332"/>
      <c r="B147" s="333"/>
      <c r="C147" s="333"/>
      <c r="D147" s="333"/>
      <c r="E147" s="333"/>
    </row>
    <row r="148" spans="1:5" customFormat="1" ht="14.25">
      <c r="A148" s="1348" t="s">
        <v>1115</v>
      </c>
      <c r="B148" s="1348"/>
      <c r="C148" s="1348"/>
      <c r="D148" s="1348"/>
      <c r="E148" s="1348"/>
    </row>
    <row r="149" spans="1:5" customFormat="1" ht="14.25">
      <c r="A149" s="1348"/>
      <c r="B149" s="1348"/>
      <c r="C149" s="1348"/>
      <c r="D149" s="1348"/>
      <c r="E149" s="1348"/>
    </row>
    <row r="150" spans="1:5" customFormat="1" ht="14.25">
      <c r="A150" s="1348"/>
      <c r="B150" s="1348"/>
      <c r="C150" s="1348"/>
      <c r="D150" s="1348"/>
      <c r="E150" s="1348"/>
    </row>
    <row r="151" spans="1:5" customFormat="1" ht="14.25">
      <c r="A151" s="1348"/>
      <c r="B151" s="1348"/>
      <c r="C151" s="1348"/>
      <c r="D151" s="1348"/>
      <c r="E151" s="1348"/>
    </row>
    <row r="152" spans="1:5" customFormat="1" ht="14.25">
      <c r="A152" s="1348"/>
      <c r="B152" s="1348"/>
      <c r="C152" s="1348"/>
      <c r="D152" s="1348"/>
      <c r="E152" s="1348"/>
    </row>
    <row r="153" spans="1:5" customFormat="1" ht="14.25">
      <c r="A153" s="1348"/>
      <c r="B153" s="1348"/>
      <c r="C153" s="1348"/>
      <c r="D153" s="1348"/>
      <c r="E153" s="1348"/>
    </row>
    <row r="154" spans="1:5" customFormat="1" ht="2.25" customHeight="1">
      <c r="A154" s="1348"/>
      <c r="B154" s="1348"/>
      <c r="C154" s="1348"/>
      <c r="D154" s="1348"/>
      <c r="E154" s="1348"/>
    </row>
    <row r="155" spans="1:5" customFormat="1" ht="14.25" hidden="1">
      <c r="A155" s="1348"/>
      <c r="B155" s="1348"/>
      <c r="C155" s="1348"/>
      <c r="D155" s="1348"/>
      <c r="E155" s="1348"/>
    </row>
    <row r="156" spans="1:5" customFormat="1" ht="14.25">
      <c r="A156" s="333"/>
      <c r="B156" s="333"/>
      <c r="C156" s="333"/>
      <c r="D156" s="333"/>
      <c r="E156" s="333"/>
    </row>
    <row r="157" spans="1:5" customFormat="1" ht="14.25">
      <c r="A157" s="1348" t="s">
        <v>1116</v>
      </c>
      <c r="B157" s="1348"/>
      <c r="C157" s="1348"/>
      <c r="D157" s="1348"/>
      <c r="E157" s="1348"/>
    </row>
    <row r="158" spans="1:5" customFormat="1" ht="14.25">
      <c r="A158" s="1348"/>
      <c r="B158" s="1348"/>
      <c r="C158" s="1348"/>
      <c r="D158" s="1348"/>
      <c r="E158" s="1348"/>
    </row>
    <row r="159" spans="1:5" customFormat="1" ht="14.25">
      <c r="A159" s="1348"/>
      <c r="B159" s="1348"/>
      <c r="C159" s="1348"/>
      <c r="D159" s="1348"/>
      <c r="E159" s="1348"/>
    </row>
    <row r="160" spans="1:5" customFormat="1" ht="14.25">
      <c r="A160" s="1348"/>
      <c r="B160" s="1348"/>
      <c r="C160" s="1348"/>
      <c r="D160" s="1348"/>
      <c r="E160" s="1348"/>
    </row>
    <row r="161" spans="1:5" customFormat="1" ht="14.25">
      <c r="A161" s="1348"/>
      <c r="B161" s="1348"/>
      <c r="C161" s="1348"/>
      <c r="D161" s="1348"/>
      <c r="E161" s="1348"/>
    </row>
    <row r="162" spans="1:5" customFormat="1" ht="1.5" customHeight="1">
      <c r="A162" s="1348"/>
      <c r="B162" s="1348"/>
      <c r="C162" s="1348"/>
      <c r="D162" s="1348"/>
      <c r="E162" s="1348"/>
    </row>
    <row r="163" spans="1:5" customFormat="1" ht="14.25" hidden="1">
      <c r="A163" s="1348"/>
      <c r="B163" s="1348"/>
      <c r="C163" s="1348"/>
      <c r="D163" s="1348"/>
      <c r="E163" s="1348"/>
    </row>
    <row r="164" spans="1:5" customFormat="1" ht="14.25">
      <c r="A164" s="333"/>
      <c r="B164" s="333"/>
      <c r="C164" s="333"/>
      <c r="D164" s="333"/>
      <c r="E164" s="333"/>
    </row>
    <row r="165" spans="1:5" customFormat="1" ht="14.25">
      <c r="A165" s="1348" t="s">
        <v>1117</v>
      </c>
      <c r="B165" s="1348"/>
      <c r="C165" s="1348"/>
      <c r="D165" s="1348"/>
      <c r="E165" s="1348"/>
    </row>
    <row r="166" spans="1:5" customFormat="1" ht="14.25">
      <c r="A166" s="1348"/>
      <c r="B166" s="1348"/>
      <c r="C166" s="1348"/>
      <c r="D166" s="1348"/>
      <c r="E166" s="1348"/>
    </row>
    <row r="167" spans="1:5" customFormat="1" ht="14.25">
      <c r="A167" s="1348"/>
      <c r="B167" s="1348"/>
      <c r="C167" s="1348"/>
      <c r="D167" s="1348"/>
      <c r="E167" s="1348"/>
    </row>
    <row r="168" spans="1:5" customFormat="1" ht="14.25">
      <c r="A168" s="1348"/>
      <c r="B168" s="1348"/>
      <c r="C168" s="1348"/>
      <c r="D168" s="1348"/>
      <c r="E168" s="1348"/>
    </row>
    <row r="169" spans="1:5" customFormat="1" ht="14.25">
      <c r="A169" s="1348"/>
      <c r="B169" s="1348"/>
      <c r="C169" s="1348"/>
      <c r="D169" s="1348"/>
      <c r="E169" s="1348"/>
    </row>
    <row r="170" spans="1:5" customFormat="1" ht="14.25">
      <c r="A170" s="1348"/>
      <c r="B170" s="1348"/>
      <c r="C170" s="1348"/>
      <c r="D170" s="1348"/>
      <c r="E170" s="1348"/>
    </row>
    <row r="171" spans="1:5" customFormat="1" ht="0.75" customHeight="1">
      <c r="A171" s="1348"/>
      <c r="B171" s="1348"/>
      <c r="C171" s="1348"/>
      <c r="D171" s="1348"/>
      <c r="E171" s="1348"/>
    </row>
    <row r="172" spans="1:5" customFormat="1" ht="14.25" hidden="1">
      <c r="A172" s="1348"/>
      <c r="B172" s="1348"/>
      <c r="C172" s="1348"/>
      <c r="D172" s="1348"/>
      <c r="E172" s="1348"/>
    </row>
    <row r="173" spans="1:5" customFormat="1" ht="14.25">
      <c r="A173" s="333"/>
      <c r="B173" s="333"/>
      <c r="C173" s="333"/>
      <c r="D173" s="333"/>
      <c r="E173" s="333"/>
    </row>
    <row r="174" spans="1:5" customFormat="1" ht="14.25">
      <c r="A174" s="332" t="s">
        <v>1118</v>
      </c>
      <c r="B174" s="330"/>
      <c r="C174" s="330"/>
      <c r="D174" s="331"/>
      <c r="E174" s="330"/>
    </row>
    <row r="175" spans="1:5" customFormat="1" ht="14.25">
      <c r="A175" s="1348" t="s">
        <v>1119</v>
      </c>
      <c r="B175" s="1348"/>
      <c r="C175" s="1348"/>
      <c r="D175" s="1348"/>
      <c r="E175" s="1348"/>
    </row>
    <row r="176" spans="1:5" customFormat="1" ht="14.25">
      <c r="A176" s="1348"/>
      <c r="B176" s="1348"/>
      <c r="C176" s="1348"/>
      <c r="D176" s="1348"/>
      <c r="E176" s="1348"/>
    </row>
    <row r="177" spans="1:5" customFormat="1" ht="14.25">
      <c r="A177" s="1348"/>
      <c r="B177" s="1348"/>
      <c r="C177" s="1348"/>
      <c r="D177" s="1348"/>
      <c r="E177" s="1348"/>
    </row>
    <row r="178" spans="1:5" customFormat="1" ht="14.25">
      <c r="A178" s="1348"/>
      <c r="B178" s="1348"/>
      <c r="C178" s="1348"/>
      <c r="D178" s="1348"/>
      <c r="E178" s="1348"/>
    </row>
    <row r="179" spans="1:5" customFormat="1" ht="9" customHeight="1">
      <c r="A179" s="1348"/>
      <c r="B179" s="1348"/>
      <c r="C179" s="1348"/>
      <c r="D179" s="1348"/>
      <c r="E179" s="1348"/>
    </row>
    <row r="180" spans="1:5" customFormat="1" ht="2.25" customHeight="1">
      <c r="A180" s="1348"/>
      <c r="B180" s="1348"/>
      <c r="C180" s="1348"/>
      <c r="D180" s="1348"/>
      <c r="E180" s="1348"/>
    </row>
    <row r="181" spans="1:5" customFormat="1" ht="14.25">
      <c r="A181" s="333"/>
      <c r="B181" s="333"/>
      <c r="C181" s="333"/>
      <c r="D181" s="333"/>
      <c r="E181" s="333"/>
    </row>
    <row r="182" spans="1:5" customFormat="1" ht="14.25">
      <c r="A182" s="332" t="s">
        <v>1120</v>
      </c>
      <c r="B182" s="333"/>
      <c r="C182" s="333"/>
      <c r="D182" s="333"/>
      <c r="E182" s="333"/>
    </row>
    <row r="183" spans="1:5" customFormat="1" ht="14.25">
      <c r="A183" s="1348" t="s">
        <v>1121</v>
      </c>
      <c r="B183" s="1348"/>
      <c r="C183" s="1348"/>
      <c r="D183" s="1348"/>
      <c r="E183" s="1348"/>
    </row>
    <row r="184" spans="1:5" customFormat="1" ht="14.25">
      <c r="A184" s="1348"/>
      <c r="B184" s="1348"/>
      <c r="C184" s="1348"/>
      <c r="D184" s="1348"/>
      <c r="E184" s="1348"/>
    </row>
    <row r="185" spans="1:5" customFormat="1" ht="14.25">
      <c r="A185" s="1348"/>
      <c r="B185" s="1348"/>
      <c r="C185" s="1348"/>
      <c r="D185" s="1348"/>
      <c r="E185" s="1348"/>
    </row>
    <row r="186" spans="1:5" customFormat="1" ht="14.25" hidden="1">
      <c r="A186" s="1348"/>
      <c r="B186" s="1348"/>
      <c r="C186" s="1348"/>
      <c r="D186" s="1348"/>
      <c r="E186" s="1348"/>
    </row>
    <row r="187" spans="1:5" customFormat="1" ht="14.25">
      <c r="A187" s="333"/>
      <c r="B187" s="333"/>
      <c r="C187" s="333"/>
      <c r="D187" s="333"/>
      <c r="E187" s="333"/>
    </row>
    <row r="188" spans="1:5" customFormat="1" ht="14.25">
      <c r="A188" s="332" t="s">
        <v>1122</v>
      </c>
      <c r="B188" s="333"/>
      <c r="C188" s="333"/>
      <c r="D188" s="333"/>
      <c r="E188" s="333"/>
    </row>
    <row r="189" spans="1:5" customFormat="1" ht="14.25">
      <c r="A189" s="1348" t="s">
        <v>1123</v>
      </c>
      <c r="B189" s="1348"/>
      <c r="C189" s="1348"/>
      <c r="D189" s="1348"/>
      <c r="E189" s="1348"/>
    </row>
    <row r="190" spans="1:5" customFormat="1" ht="14.25">
      <c r="A190" s="1348"/>
      <c r="B190" s="1348"/>
      <c r="C190" s="1348"/>
      <c r="D190" s="1348"/>
      <c r="E190" s="1348"/>
    </row>
    <row r="191" spans="1:5" customFormat="1" ht="6" customHeight="1">
      <c r="A191" s="1348"/>
      <c r="B191" s="1348"/>
      <c r="C191" s="1348"/>
      <c r="D191" s="1348"/>
      <c r="E191" s="1348"/>
    </row>
    <row r="192" spans="1:5" customFormat="1" ht="14.25">
      <c r="A192" s="333"/>
      <c r="B192" s="333"/>
      <c r="C192" s="333"/>
      <c r="D192" s="333"/>
      <c r="E192" s="333"/>
    </row>
    <row r="193" spans="1:5" customFormat="1" ht="14.25">
      <c r="A193" s="332" t="s">
        <v>1124</v>
      </c>
      <c r="B193" s="333"/>
      <c r="C193" s="333"/>
      <c r="D193" s="333"/>
      <c r="E193" s="333"/>
    </row>
    <row r="194" spans="1:5" customFormat="1" ht="14.25">
      <c r="A194" s="1348" t="s">
        <v>1125</v>
      </c>
      <c r="B194" s="1348"/>
      <c r="C194" s="1348"/>
      <c r="D194" s="1348"/>
      <c r="E194" s="1348"/>
    </row>
    <row r="195" spans="1:5" customFormat="1" ht="14.25">
      <c r="A195" s="1348"/>
      <c r="B195" s="1348"/>
      <c r="C195" s="1348"/>
      <c r="D195" s="1348"/>
      <c r="E195" s="1348"/>
    </row>
    <row r="196" spans="1:5" customFormat="1" ht="14.25">
      <c r="A196" s="1348"/>
      <c r="B196" s="1348"/>
      <c r="C196" s="1348"/>
      <c r="D196" s="1348"/>
      <c r="E196" s="1348"/>
    </row>
    <row r="197" spans="1:5" customFormat="1" ht="14.25">
      <c r="A197" s="1348"/>
      <c r="B197" s="1348"/>
      <c r="C197" s="1348"/>
      <c r="D197" s="1348"/>
      <c r="E197" s="1348"/>
    </row>
    <row r="198" spans="1:5" customFormat="1" ht="14.25">
      <c r="A198" s="1348"/>
      <c r="B198" s="1348"/>
      <c r="C198" s="1348"/>
      <c r="D198" s="1348"/>
      <c r="E198" s="1348"/>
    </row>
    <row r="199" spans="1:5" customFormat="1" ht="14.25">
      <c r="A199" s="1348"/>
      <c r="B199" s="1348"/>
      <c r="C199" s="1348"/>
      <c r="D199" s="1348"/>
      <c r="E199" s="1348"/>
    </row>
    <row r="200" spans="1:5" customFormat="1" ht="14.25">
      <c r="A200" s="1348"/>
      <c r="B200" s="1348"/>
      <c r="C200" s="1348"/>
      <c r="D200" s="1348"/>
      <c r="E200" s="1348"/>
    </row>
    <row r="201" spans="1:5" customFormat="1" ht="14.25">
      <c r="A201" s="1348"/>
      <c r="B201" s="1348"/>
      <c r="C201" s="1348"/>
      <c r="D201" s="1348"/>
      <c r="E201" s="1348"/>
    </row>
    <row r="202" spans="1:5" customFormat="1" ht="14.25">
      <c r="A202" s="1348"/>
      <c r="B202" s="1348"/>
      <c r="C202" s="1348"/>
      <c r="D202" s="1348"/>
      <c r="E202" s="1348"/>
    </row>
    <row r="203" spans="1:5" customFormat="1" ht="14.25">
      <c r="A203" s="1348"/>
      <c r="B203" s="1348"/>
      <c r="C203" s="1348"/>
      <c r="D203" s="1348"/>
      <c r="E203" s="1348"/>
    </row>
    <row r="204" spans="1:5" customFormat="1" ht="12.75" customHeight="1">
      <c r="A204" s="1348"/>
      <c r="B204" s="1348"/>
      <c r="C204" s="1348"/>
      <c r="D204" s="1348"/>
      <c r="E204" s="1348"/>
    </row>
    <row r="205" spans="1:5" customFormat="1" ht="14.25" hidden="1">
      <c r="A205" s="1348"/>
      <c r="B205" s="1348"/>
      <c r="C205" s="1348"/>
      <c r="D205" s="1348"/>
      <c r="E205" s="1348"/>
    </row>
    <row r="206" spans="1:5" customFormat="1" ht="14.25" hidden="1">
      <c r="A206" s="1348"/>
      <c r="B206" s="1348"/>
      <c r="C206" s="1348"/>
      <c r="D206" s="1348"/>
      <c r="E206" s="1348"/>
    </row>
    <row r="207" spans="1:5" customFormat="1" ht="14.25" hidden="1">
      <c r="A207" s="1348"/>
      <c r="B207" s="1348"/>
      <c r="C207" s="1348"/>
      <c r="D207" s="1348"/>
      <c r="E207" s="1348"/>
    </row>
    <row r="208" spans="1:5" customFormat="1" ht="14.25">
      <c r="A208" s="333"/>
      <c r="B208" s="333"/>
      <c r="C208" s="333"/>
      <c r="D208" s="333"/>
      <c r="E208" s="333"/>
    </row>
    <row r="209" spans="1:5" customFormat="1" ht="14.25">
      <c r="A209" s="332" t="s">
        <v>1126</v>
      </c>
      <c r="B209" s="333"/>
      <c r="C209" s="333"/>
      <c r="D209" s="333"/>
      <c r="E209" s="333"/>
    </row>
    <row r="210" spans="1:5" customFormat="1" ht="14.25">
      <c r="A210" s="1348" t="s">
        <v>1127</v>
      </c>
      <c r="B210" s="1348"/>
      <c r="C210" s="1348"/>
      <c r="D210" s="1348"/>
      <c r="E210" s="1348"/>
    </row>
    <row r="211" spans="1:5" customFormat="1" ht="14.25">
      <c r="A211" s="1348"/>
      <c r="B211" s="1348"/>
      <c r="C211" s="1348"/>
      <c r="D211" s="1348"/>
      <c r="E211" s="1348"/>
    </row>
    <row r="212" spans="1:5" customFormat="1" ht="14.25">
      <c r="A212" s="1348"/>
      <c r="B212" s="1348"/>
      <c r="C212" s="1348"/>
      <c r="D212" s="1348"/>
      <c r="E212" s="1348"/>
    </row>
    <row r="213" spans="1:5" customFormat="1" ht="14.25">
      <c r="A213" s="1348"/>
      <c r="B213" s="1348"/>
      <c r="C213" s="1348"/>
      <c r="D213" s="1348"/>
      <c r="E213" s="1348"/>
    </row>
    <row r="214" spans="1:5" customFormat="1" ht="14.25">
      <c r="A214" s="1348"/>
      <c r="B214" s="1348"/>
      <c r="C214" s="1348"/>
      <c r="D214" s="1348"/>
      <c r="E214" s="1348"/>
    </row>
    <row r="215" spans="1:5" customFormat="1" ht="14.25">
      <c r="A215" s="1348"/>
      <c r="B215" s="1348"/>
      <c r="C215" s="1348"/>
      <c r="D215" s="1348"/>
      <c r="E215" s="1348"/>
    </row>
    <row r="216" spans="1:5" customFormat="1" ht="14.25" hidden="1">
      <c r="A216" s="1348"/>
      <c r="B216" s="1348"/>
      <c r="C216" s="1348"/>
      <c r="D216" s="1348"/>
      <c r="E216" s="1348"/>
    </row>
    <row r="217" spans="1:5" customFormat="1" ht="14.25" hidden="1">
      <c r="A217" s="1348"/>
      <c r="B217" s="1348"/>
      <c r="C217" s="1348"/>
      <c r="D217" s="1348"/>
      <c r="E217" s="1348"/>
    </row>
    <row r="218" spans="1:5" customFormat="1" ht="14.25">
      <c r="A218" s="333"/>
      <c r="B218" s="333"/>
      <c r="C218" s="333"/>
      <c r="D218" s="333"/>
      <c r="E218" s="333"/>
    </row>
    <row r="219" spans="1:5" customFormat="1" ht="14.25">
      <c r="A219" s="332" t="s">
        <v>1128</v>
      </c>
      <c r="B219" s="333"/>
      <c r="C219" s="333"/>
      <c r="D219" s="333"/>
      <c r="E219" s="333"/>
    </row>
    <row r="220" spans="1:5" customFormat="1" ht="14.25">
      <c r="A220" s="1348" t="s">
        <v>1129</v>
      </c>
      <c r="B220" s="1348"/>
      <c r="C220" s="1348"/>
      <c r="D220" s="1348"/>
      <c r="E220" s="1348"/>
    </row>
    <row r="221" spans="1:5" customFormat="1" ht="14.25">
      <c r="A221" s="1348"/>
      <c r="B221" s="1348"/>
      <c r="C221" s="1348"/>
      <c r="D221" s="1348"/>
      <c r="E221" s="1348"/>
    </row>
    <row r="222" spans="1:5" customFormat="1" ht="14.25">
      <c r="A222" s="1348"/>
      <c r="B222" s="1348"/>
      <c r="C222" s="1348"/>
      <c r="D222" s="1348"/>
      <c r="E222" s="1348"/>
    </row>
    <row r="223" spans="1:5" customFormat="1" ht="14.25">
      <c r="A223" s="333"/>
      <c r="B223" s="333"/>
      <c r="C223" s="333"/>
      <c r="D223" s="333"/>
      <c r="E223" s="333"/>
    </row>
    <row r="224" spans="1:5" customFormat="1" ht="12" customHeight="1">
      <c r="A224" s="332" t="s">
        <v>1130</v>
      </c>
      <c r="B224" s="333"/>
      <c r="C224" s="333"/>
      <c r="D224" s="333"/>
      <c r="E224" s="333"/>
    </row>
    <row r="225" spans="1:5" customFormat="1" ht="12" customHeight="1">
      <c r="A225" s="1348" t="s">
        <v>1131</v>
      </c>
      <c r="B225" s="1348"/>
      <c r="C225" s="1348"/>
      <c r="D225" s="1348"/>
      <c r="E225" s="1348"/>
    </row>
    <row r="226" spans="1:5" customFormat="1" ht="12" customHeight="1">
      <c r="A226" s="1348"/>
      <c r="B226" s="1348"/>
      <c r="C226" s="1348"/>
      <c r="D226" s="1348"/>
      <c r="E226" s="1348"/>
    </row>
    <row r="227" spans="1:5" customFormat="1" ht="12" customHeight="1">
      <c r="A227" s="333"/>
      <c r="B227" s="333"/>
      <c r="C227" s="333"/>
      <c r="D227" s="333"/>
      <c r="E227" s="333"/>
    </row>
    <row r="228" spans="1:5" customFormat="1" ht="12" customHeight="1">
      <c r="A228" s="332" t="s">
        <v>1132</v>
      </c>
      <c r="B228" s="333"/>
      <c r="C228" s="333"/>
      <c r="D228" s="333"/>
      <c r="E228" s="333"/>
    </row>
    <row r="229" spans="1:5" customFormat="1" ht="12" customHeight="1">
      <c r="A229" s="1348" t="s">
        <v>1133</v>
      </c>
      <c r="B229" s="1348"/>
      <c r="C229" s="1348"/>
      <c r="D229" s="1348"/>
      <c r="E229" s="1348"/>
    </row>
    <row r="230" spans="1:5" customFormat="1" ht="12" customHeight="1">
      <c r="A230" s="1348"/>
      <c r="B230" s="1348"/>
      <c r="C230" s="1348"/>
      <c r="D230" s="1348"/>
      <c r="E230" s="1348"/>
    </row>
    <row r="231" spans="1:5" customFormat="1" ht="12" customHeight="1">
      <c r="A231" s="1348"/>
      <c r="B231" s="1348"/>
      <c r="C231" s="1348"/>
      <c r="D231" s="1348"/>
      <c r="E231" s="1348"/>
    </row>
    <row r="232" spans="1:5" customFormat="1" ht="12" customHeight="1">
      <c r="A232" s="1348"/>
      <c r="B232" s="1348"/>
      <c r="C232" s="1348"/>
      <c r="D232" s="1348"/>
      <c r="E232" s="1348"/>
    </row>
    <row r="233" spans="1:5" customFormat="1" ht="12" customHeight="1">
      <c r="A233" s="1348"/>
      <c r="B233" s="1348"/>
      <c r="C233" s="1348"/>
      <c r="D233" s="1348"/>
      <c r="E233" s="1348"/>
    </row>
    <row r="234" spans="1:5" customFormat="1" ht="12" customHeight="1">
      <c r="A234" s="1348"/>
      <c r="B234" s="1348"/>
      <c r="C234" s="1348"/>
      <c r="D234" s="1348"/>
      <c r="E234" s="1348"/>
    </row>
    <row r="235" spans="1:5" customFormat="1" ht="9" customHeight="1">
      <c r="A235" s="1348"/>
      <c r="B235" s="1348"/>
      <c r="C235" s="1348"/>
      <c r="D235" s="1348"/>
      <c r="E235" s="1348"/>
    </row>
    <row r="236" spans="1:5" customFormat="1" ht="12" hidden="1" customHeight="1">
      <c r="A236" s="1348"/>
      <c r="B236" s="1348"/>
      <c r="C236" s="1348"/>
      <c r="D236" s="1348"/>
      <c r="E236" s="1348"/>
    </row>
    <row r="237" spans="1:5" customFormat="1" ht="14.25"/>
    <row r="238" spans="1:5" customFormat="1" ht="12" customHeight="1">
      <c r="A238" s="1349" t="s">
        <v>1134</v>
      </c>
      <c r="B238" s="1349"/>
      <c r="C238" s="1349"/>
      <c r="D238" s="1349"/>
      <c r="E238" s="1349"/>
    </row>
    <row r="239" spans="1:5" customFormat="1" ht="12" customHeight="1">
      <c r="A239" s="1349"/>
      <c r="B239" s="1349"/>
      <c r="C239" s="1349"/>
      <c r="D239" s="1349"/>
      <c r="E239" s="1349"/>
    </row>
    <row r="240" spans="1:5" customFormat="1" ht="12" customHeight="1">
      <c r="A240" s="1349"/>
      <c r="B240" s="1349"/>
      <c r="C240" s="1349"/>
      <c r="D240" s="1349"/>
      <c r="E240" s="1349"/>
    </row>
    <row r="241" spans="1:5" customFormat="1" ht="12" customHeight="1">
      <c r="A241" s="1349"/>
      <c r="B241" s="1349"/>
      <c r="C241" s="1349"/>
      <c r="D241" s="1349"/>
      <c r="E241" s="1349"/>
    </row>
    <row r="242" spans="1:5" customFormat="1">
      <c r="A242" s="1345" t="s">
        <v>1446</v>
      </c>
      <c r="B242" s="1346"/>
      <c r="C242" s="512"/>
      <c r="D242" s="515"/>
    </row>
    <row r="243" spans="1:5" customFormat="1" ht="14.25">
      <c r="A243" s="127"/>
      <c r="B243" s="127"/>
      <c r="C243" s="127"/>
      <c r="D243" s="127"/>
    </row>
    <row r="244" spans="1:5" customFormat="1" ht="36" customHeight="1">
      <c r="A244" s="1347" t="s">
        <v>1447</v>
      </c>
      <c r="B244" s="1347"/>
      <c r="C244" s="1347"/>
      <c r="D244" s="1347"/>
    </row>
  </sheetData>
  <sheetProtection algorithmName="SHA-512" hashValue="gsqR1EKTLnb6/t640fVTR248T5CBsxnFcbC5xQSvdrMB6ED7XKQ4AAEOUMQhWHgJoo4i2S7ASFPXM01Gn5rDdw==" saltValue="uIEsHtB3bBCjh+DiUEXnRw==" spinCount="100000" sheet="1" selectLockedCells="1" selectUnlockedCells="1"/>
  <mergeCells count="33">
    <mergeCell ref="A99:E100"/>
    <mergeCell ref="B7:E7"/>
    <mergeCell ref="B8:E8"/>
    <mergeCell ref="E19:F19"/>
    <mergeCell ref="B35:E35"/>
    <mergeCell ref="A43:E57"/>
    <mergeCell ref="A60:E68"/>
    <mergeCell ref="A70:E75"/>
    <mergeCell ref="A78:E83"/>
    <mergeCell ref="A86:E88"/>
    <mergeCell ref="A91:E91"/>
    <mergeCell ref="A94:E96"/>
    <mergeCell ref="A107:E113"/>
    <mergeCell ref="A116:E121"/>
    <mergeCell ref="A124:E131"/>
    <mergeCell ref="A134:E139"/>
    <mergeCell ref="A142:E144"/>
    <mergeCell ref="A2:B2"/>
    <mergeCell ref="A242:B242"/>
    <mergeCell ref="A244:D244"/>
    <mergeCell ref="A194:E207"/>
    <mergeCell ref="A210:E217"/>
    <mergeCell ref="A220:E222"/>
    <mergeCell ref="A225:E226"/>
    <mergeCell ref="A229:E236"/>
    <mergeCell ref="A238:E241"/>
    <mergeCell ref="A148:E155"/>
    <mergeCell ref="A157:E163"/>
    <mergeCell ref="A165:E172"/>
    <mergeCell ref="A175:E180"/>
    <mergeCell ref="A183:E186"/>
    <mergeCell ref="A189:E191"/>
    <mergeCell ref="A103:E104"/>
  </mergeCells>
  <pageMargins left="0.98425196850393704" right="0.19685039370078741" top="1.1023622047244095" bottom="0.74803149606299213" header="0.74803149606299213" footer="0.51181102362204722"/>
  <pageSetup paperSize="9" scale="83" firstPageNumber="0" orientation="portrait" r:id="rId1"/>
  <headerFooter alignWithMargins="0">
    <oddHeader>&amp;L&amp;"Times New Roman,Navadno"&amp;8&amp;F&amp;C&amp;"Times New Roman,Navadno"&amp;12&amp;P/&amp;N&amp;R&amp;"Times New Roman,Navadno"&amp;8&amp;A</oddHeader>
  </headerFooter>
  <rowBreaks count="4" manualBreakCount="4">
    <brk id="38" max="5" man="1"/>
    <brk id="75" max="5" man="1"/>
    <brk id="140" max="5" man="1"/>
    <brk id="207" max="5" man="1"/>
  </row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P213"/>
  <sheetViews>
    <sheetView view="pageBreakPreview" topLeftCell="A97" zoomScale="120" zoomScaleNormal="100" zoomScaleSheetLayoutView="120" workbookViewId="0">
      <selection activeCell="J50" sqref="J50"/>
    </sheetView>
  </sheetViews>
  <sheetFormatPr defaultRowHeight="12.75"/>
  <cols>
    <col min="1" max="1" width="9" style="340"/>
    <col min="2" max="2" width="3.625" style="340" customWidth="1"/>
    <col min="3" max="3" width="35.5" style="341" customWidth="1"/>
    <col min="4" max="4" width="10" style="340" customWidth="1"/>
    <col min="5" max="5" width="3.625" style="340" customWidth="1"/>
    <col min="6" max="6" width="10.625" style="340" customWidth="1"/>
    <col min="7" max="7" width="13.25" style="340" customWidth="1"/>
    <col min="8" max="8" width="3.75" style="340" customWidth="1"/>
    <col min="9" max="12" width="9" style="340"/>
    <col min="13" max="13" width="9.125" style="340" bestFit="1" customWidth="1"/>
    <col min="14" max="257" width="9" style="340"/>
    <col min="258" max="258" width="3.625" style="340" customWidth="1"/>
    <col min="259" max="259" width="35.5" style="340" customWidth="1"/>
    <col min="260" max="260" width="10" style="340" customWidth="1"/>
    <col min="261" max="261" width="3.625" style="340" customWidth="1"/>
    <col min="262" max="262" width="10.625" style="340" customWidth="1"/>
    <col min="263" max="263" width="13.25" style="340" customWidth="1"/>
    <col min="264" max="264" width="3.75" style="340" customWidth="1"/>
    <col min="265" max="268" width="9" style="340"/>
    <col min="269" max="269" width="9.125" style="340" bestFit="1" customWidth="1"/>
    <col min="270" max="513" width="9" style="340"/>
    <col min="514" max="514" width="3.625" style="340" customWidth="1"/>
    <col min="515" max="515" width="35.5" style="340" customWidth="1"/>
    <col min="516" max="516" width="10" style="340" customWidth="1"/>
    <col min="517" max="517" width="3.625" style="340" customWidth="1"/>
    <col min="518" max="518" width="10.625" style="340" customWidth="1"/>
    <col min="519" max="519" width="13.25" style="340" customWidth="1"/>
    <col min="520" max="520" width="3.75" style="340" customWidth="1"/>
    <col min="521" max="524" width="9" style="340"/>
    <col min="525" max="525" width="9.125" style="340" bestFit="1" customWidth="1"/>
    <col min="526" max="769" width="9" style="340"/>
    <col min="770" max="770" width="3.625" style="340" customWidth="1"/>
    <col min="771" max="771" width="35.5" style="340" customWidth="1"/>
    <col min="772" max="772" width="10" style="340" customWidth="1"/>
    <col min="773" max="773" width="3.625" style="340" customWidth="1"/>
    <col min="774" max="774" width="10.625" style="340" customWidth="1"/>
    <col min="775" max="775" width="13.25" style="340" customWidth="1"/>
    <col min="776" max="776" width="3.75" style="340" customWidth="1"/>
    <col min="777" max="780" width="9" style="340"/>
    <col min="781" max="781" width="9.125" style="340" bestFit="1" customWidth="1"/>
    <col min="782" max="1025" width="9" style="340"/>
    <col min="1026" max="1026" width="3.625" style="340" customWidth="1"/>
    <col min="1027" max="1027" width="35.5" style="340" customWidth="1"/>
    <col min="1028" max="1028" width="10" style="340" customWidth="1"/>
    <col min="1029" max="1029" width="3.625" style="340" customWidth="1"/>
    <col min="1030" max="1030" width="10.625" style="340" customWidth="1"/>
    <col min="1031" max="1031" width="13.25" style="340" customWidth="1"/>
    <col min="1032" max="1032" width="3.75" style="340" customWidth="1"/>
    <col min="1033" max="1036" width="9" style="340"/>
    <col min="1037" max="1037" width="9.125" style="340" bestFit="1" customWidth="1"/>
    <col min="1038" max="1281" width="9" style="340"/>
    <col min="1282" max="1282" width="3.625" style="340" customWidth="1"/>
    <col min="1283" max="1283" width="35.5" style="340" customWidth="1"/>
    <col min="1284" max="1284" width="10" style="340" customWidth="1"/>
    <col min="1285" max="1285" width="3.625" style="340" customWidth="1"/>
    <col min="1286" max="1286" width="10.625" style="340" customWidth="1"/>
    <col min="1287" max="1287" width="13.25" style="340" customWidth="1"/>
    <col min="1288" max="1288" width="3.75" style="340" customWidth="1"/>
    <col min="1289" max="1292" width="9" style="340"/>
    <col min="1293" max="1293" width="9.125" style="340" bestFit="1" customWidth="1"/>
    <col min="1294" max="1537" width="9" style="340"/>
    <col min="1538" max="1538" width="3.625" style="340" customWidth="1"/>
    <col min="1539" max="1539" width="35.5" style="340" customWidth="1"/>
    <col min="1540" max="1540" width="10" style="340" customWidth="1"/>
    <col min="1541" max="1541" width="3.625" style="340" customWidth="1"/>
    <col min="1542" max="1542" width="10.625" style="340" customWidth="1"/>
    <col min="1543" max="1543" width="13.25" style="340" customWidth="1"/>
    <col min="1544" max="1544" width="3.75" style="340" customWidth="1"/>
    <col min="1545" max="1548" width="9" style="340"/>
    <col min="1549" max="1549" width="9.125" style="340" bestFit="1" customWidth="1"/>
    <col min="1550" max="1793" width="9" style="340"/>
    <col min="1794" max="1794" width="3.625" style="340" customWidth="1"/>
    <col min="1795" max="1795" width="35.5" style="340" customWidth="1"/>
    <col min="1796" max="1796" width="10" style="340" customWidth="1"/>
    <col min="1797" max="1797" width="3.625" style="340" customWidth="1"/>
    <col min="1798" max="1798" width="10.625" style="340" customWidth="1"/>
    <col min="1799" max="1799" width="13.25" style="340" customWidth="1"/>
    <col min="1800" max="1800" width="3.75" style="340" customWidth="1"/>
    <col min="1801" max="1804" width="9" style="340"/>
    <col min="1805" max="1805" width="9.125" style="340" bestFit="1" customWidth="1"/>
    <col min="1806" max="2049" width="9" style="340"/>
    <col min="2050" max="2050" width="3.625" style="340" customWidth="1"/>
    <col min="2051" max="2051" width="35.5" style="340" customWidth="1"/>
    <col min="2052" max="2052" width="10" style="340" customWidth="1"/>
    <col min="2053" max="2053" width="3.625" style="340" customWidth="1"/>
    <col min="2054" max="2054" width="10.625" style="340" customWidth="1"/>
    <col min="2055" max="2055" width="13.25" style="340" customWidth="1"/>
    <col min="2056" max="2056" width="3.75" style="340" customWidth="1"/>
    <col min="2057" max="2060" width="9" style="340"/>
    <col min="2061" max="2061" width="9.125" style="340" bestFit="1" customWidth="1"/>
    <col min="2062" max="2305" width="9" style="340"/>
    <col min="2306" max="2306" width="3.625" style="340" customWidth="1"/>
    <col min="2307" max="2307" width="35.5" style="340" customWidth="1"/>
    <col min="2308" max="2308" width="10" style="340" customWidth="1"/>
    <col min="2309" max="2309" width="3.625" style="340" customWidth="1"/>
    <col min="2310" max="2310" width="10.625" style="340" customWidth="1"/>
    <col min="2311" max="2311" width="13.25" style="340" customWidth="1"/>
    <col min="2312" max="2312" width="3.75" style="340" customWidth="1"/>
    <col min="2313" max="2316" width="9" style="340"/>
    <col min="2317" max="2317" width="9.125" style="340" bestFit="1" customWidth="1"/>
    <col min="2318" max="2561" width="9" style="340"/>
    <col min="2562" max="2562" width="3.625" style="340" customWidth="1"/>
    <col min="2563" max="2563" width="35.5" style="340" customWidth="1"/>
    <col min="2564" max="2564" width="10" style="340" customWidth="1"/>
    <col min="2565" max="2565" width="3.625" style="340" customWidth="1"/>
    <col min="2566" max="2566" width="10.625" style="340" customWidth="1"/>
    <col min="2567" max="2567" width="13.25" style="340" customWidth="1"/>
    <col min="2568" max="2568" width="3.75" style="340" customWidth="1"/>
    <col min="2569" max="2572" width="9" style="340"/>
    <col min="2573" max="2573" width="9.125" style="340" bestFit="1" customWidth="1"/>
    <col min="2574" max="2817" width="9" style="340"/>
    <col min="2818" max="2818" width="3.625" style="340" customWidth="1"/>
    <col min="2819" max="2819" width="35.5" style="340" customWidth="1"/>
    <col min="2820" max="2820" width="10" style="340" customWidth="1"/>
    <col min="2821" max="2821" width="3.625" style="340" customWidth="1"/>
    <col min="2822" max="2822" width="10.625" style="340" customWidth="1"/>
    <col min="2823" max="2823" width="13.25" style="340" customWidth="1"/>
    <col min="2824" max="2824" width="3.75" style="340" customWidth="1"/>
    <col min="2825" max="2828" width="9" style="340"/>
    <col min="2829" max="2829" width="9.125" style="340" bestFit="1" customWidth="1"/>
    <col min="2830" max="3073" width="9" style="340"/>
    <col min="3074" max="3074" width="3.625" style="340" customWidth="1"/>
    <col min="3075" max="3075" width="35.5" style="340" customWidth="1"/>
    <col min="3076" max="3076" width="10" style="340" customWidth="1"/>
    <col min="3077" max="3077" width="3.625" style="340" customWidth="1"/>
    <col min="3078" max="3078" width="10.625" style="340" customWidth="1"/>
    <col min="3079" max="3079" width="13.25" style="340" customWidth="1"/>
    <col min="3080" max="3080" width="3.75" style="340" customWidth="1"/>
    <col min="3081" max="3084" width="9" style="340"/>
    <col min="3085" max="3085" width="9.125" style="340" bestFit="1" customWidth="1"/>
    <col min="3086" max="3329" width="9" style="340"/>
    <col min="3330" max="3330" width="3.625" style="340" customWidth="1"/>
    <col min="3331" max="3331" width="35.5" style="340" customWidth="1"/>
    <col min="3332" max="3332" width="10" style="340" customWidth="1"/>
    <col min="3333" max="3333" width="3.625" style="340" customWidth="1"/>
    <col min="3334" max="3334" width="10.625" style="340" customWidth="1"/>
    <col min="3335" max="3335" width="13.25" style="340" customWidth="1"/>
    <col min="3336" max="3336" width="3.75" style="340" customWidth="1"/>
    <col min="3337" max="3340" width="9" style="340"/>
    <col min="3341" max="3341" width="9.125" style="340" bestFit="1" customWidth="1"/>
    <col min="3342" max="3585" width="9" style="340"/>
    <col min="3586" max="3586" width="3.625" style="340" customWidth="1"/>
    <col min="3587" max="3587" width="35.5" style="340" customWidth="1"/>
    <col min="3588" max="3588" width="10" style="340" customWidth="1"/>
    <col min="3589" max="3589" width="3.625" style="340" customWidth="1"/>
    <col min="3590" max="3590" width="10.625" style="340" customWidth="1"/>
    <col min="3591" max="3591" width="13.25" style="340" customWidth="1"/>
    <col min="3592" max="3592" width="3.75" style="340" customWidth="1"/>
    <col min="3593" max="3596" width="9" style="340"/>
    <col min="3597" max="3597" width="9.125" style="340" bestFit="1" customWidth="1"/>
    <col min="3598" max="3841" width="9" style="340"/>
    <col min="3842" max="3842" width="3.625" style="340" customWidth="1"/>
    <col min="3843" max="3843" width="35.5" style="340" customWidth="1"/>
    <col min="3844" max="3844" width="10" style="340" customWidth="1"/>
    <col min="3845" max="3845" width="3.625" style="340" customWidth="1"/>
    <col min="3846" max="3846" width="10.625" style="340" customWidth="1"/>
    <col min="3847" max="3847" width="13.25" style="340" customWidth="1"/>
    <col min="3848" max="3848" width="3.75" style="340" customWidth="1"/>
    <col min="3849" max="3852" width="9" style="340"/>
    <col min="3853" max="3853" width="9.125" style="340" bestFit="1" customWidth="1"/>
    <col min="3854" max="4097" width="9" style="340"/>
    <col min="4098" max="4098" width="3.625" style="340" customWidth="1"/>
    <col min="4099" max="4099" width="35.5" style="340" customWidth="1"/>
    <col min="4100" max="4100" width="10" style="340" customWidth="1"/>
    <col min="4101" max="4101" width="3.625" style="340" customWidth="1"/>
    <col min="4102" max="4102" width="10.625" style="340" customWidth="1"/>
    <col min="4103" max="4103" width="13.25" style="340" customWidth="1"/>
    <col min="4104" max="4104" width="3.75" style="340" customWidth="1"/>
    <col min="4105" max="4108" width="9" style="340"/>
    <col min="4109" max="4109" width="9.125" style="340" bestFit="1" customWidth="1"/>
    <col min="4110" max="4353" width="9" style="340"/>
    <col min="4354" max="4354" width="3.625" style="340" customWidth="1"/>
    <col min="4355" max="4355" width="35.5" style="340" customWidth="1"/>
    <col min="4356" max="4356" width="10" style="340" customWidth="1"/>
    <col min="4357" max="4357" width="3.625" style="340" customWidth="1"/>
    <col min="4358" max="4358" width="10.625" style="340" customWidth="1"/>
    <col min="4359" max="4359" width="13.25" style="340" customWidth="1"/>
    <col min="4360" max="4360" width="3.75" style="340" customWidth="1"/>
    <col min="4361" max="4364" width="9" style="340"/>
    <col min="4365" max="4365" width="9.125" style="340" bestFit="1" customWidth="1"/>
    <col min="4366" max="4609" width="9" style="340"/>
    <col min="4610" max="4610" width="3.625" style="340" customWidth="1"/>
    <col min="4611" max="4611" width="35.5" style="340" customWidth="1"/>
    <col min="4612" max="4612" width="10" style="340" customWidth="1"/>
    <col min="4613" max="4613" width="3.625" style="340" customWidth="1"/>
    <col min="4614" max="4614" width="10.625" style="340" customWidth="1"/>
    <col min="4615" max="4615" width="13.25" style="340" customWidth="1"/>
    <col min="4616" max="4616" width="3.75" style="340" customWidth="1"/>
    <col min="4617" max="4620" width="9" style="340"/>
    <col min="4621" max="4621" width="9.125" style="340" bestFit="1" customWidth="1"/>
    <col min="4622" max="4865" width="9" style="340"/>
    <col min="4866" max="4866" width="3.625" style="340" customWidth="1"/>
    <col min="4867" max="4867" width="35.5" style="340" customWidth="1"/>
    <col min="4868" max="4868" width="10" style="340" customWidth="1"/>
    <col min="4869" max="4869" width="3.625" style="340" customWidth="1"/>
    <col min="4870" max="4870" width="10.625" style="340" customWidth="1"/>
    <col min="4871" max="4871" width="13.25" style="340" customWidth="1"/>
    <col min="4872" max="4872" width="3.75" style="340" customWidth="1"/>
    <col min="4873" max="4876" width="9" style="340"/>
    <col min="4877" max="4877" width="9.125" style="340" bestFit="1" customWidth="1"/>
    <col min="4878" max="5121" width="9" style="340"/>
    <col min="5122" max="5122" width="3.625" style="340" customWidth="1"/>
    <col min="5123" max="5123" width="35.5" style="340" customWidth="1"/>
    <col min="5124" max="5124" width="10" style="340" customWidth="1"/>
    <col min="5125" max="5125" width="3.625" style="340" customWidth="1"/>
    <col min="5126" max="5126" width="10.625" style="340" customWidth="1"/>
    <col min="5127" max="5127" width="13.25" style="340" customWidth="1"/>
    <col min="5128" max="5128" width="3.75" style="340" customWidth="1"/>
    <col min="5129" max="5132" width="9" style="340"/>
    <col min="5133" max="5133" width="9.125" style="340" bestFit="1" customWidth="1"/>
    <col min="5134" max="5377" width="9" style="340"/>
    <col min="5378" max="5378" width="3.625" style="340" customWidth="1"/>
    <col min="5379" max="5379" width="35.5" style="340" customWidth="1"/>
    <col min="5380" max="5380" width="10" style="340" customWidth="1"/>
    <col min="5381" max="5381" width="3.625" style="340" customWidth="1"/>
    <col min="5382" max="5382" width="10.625" style="340" customWidth="1"/>
    <col min="5383" max="5383" width="13.25" style="340" customWidth="1"/>
    <col min="5384" max="5384" width="3.75" style="340" customWidth="1"/>
    <col min="5385" max="5388" width="9" style="340"/>
    <col min="5389" max="5389" width="9.125" style="340" bestFit="1" customWidth="1"/>
    <col min="5390" max="5633" width="9" style="340"/>
    <col min="5634" max="5634" width="3.625" style="340" customWidth="1"/>
    <col min="5635" max="5635" width="35.5" style="340" customWidth="1"/>
    <col min="5636" max="5636" width="10" style="340" customWidth="1"/>
    <col min="5637" max="5637" width="3.625" style="340" customWidth="1"/>
    <col min="5638" max="5638" width="10.625" style="340" customWidth="1"/>
    <col min="5639" max="5639" width="13.25" style="340" customWidth="1"/>
    <col min="5640" max="5640" width="3.75" style="340" customWidth="1"/>
    <col min="5641" max="5644" width="9" style="340"/>
    <col min="5645" max="5645" width="9.125" style="340" bestFit="1" customWidth="1"/>
    <col min="5646" max="5889" width="9" style="340"/>
    <col min="5890" max="5890" width="3.625" style="340" customWidth="1"/>
    <col min="5891" max="5891" width="35.5" style="340" customWidth="1"/>
    <col min="5892" max="5892" width="10" style="340" customWidth="1"/>
    <col min="5893" max="5893" width="3.625" style="340" customWidth="1"/>
    <col min="5894" max="5894" width="10.625" style="340" customWidth="1"/>
    <col min="5895" max="5895" width="13.25" style="340" customWidth="1"/>
    <col min="5896" max="5896" width="3.75" style="340" customWidth="1"/>
    <col min="5897" max="5900" width="9" style="340"/>
    <col min="5901" max="5901" width="9.125" style="340" bestFit="1" customWidth="1"/>
    <col min="5902" max="6145" width="9" style="340"/>
    <col min="6146" max="6146" width="3.625" style="340" customWidth="1"/>
    <col min="6147" max="6147" width="35.5" style="340" customWidth="1"/>
    <col min="6148" max="6148" width="10" style="340" customWidth="1"/>
    <col min="6149" max="6149" width="3.625" style="340" customWidth="1"/>
    <col min="6150" max="6150" width="10.625" style="340" customWidth="1"/>
    <col min="6151" max="6151" width="13.25" style="340" customWidth="1"/>
    <col min="6152" max="6152" width="3.75" style="340" customWidth="1"/>
    <col min="6153" max="6156" width="9" style="340"/>
    <col min="6157" max="6157" width="9.125" style="340" bestFit="1" customWidth="1"/>
    <col min="6158" max="6401" width="9" style="340"/>
    <col min="6402" max="6402" width="3.625" style="340" customWidth="1"/>
    <col min="6403" max="6403" width="35.5" style="340" customWidth="1"/>
    <col min="6404" max="6404" width="10" style="340" customWidth="1"/>
    <col min="6405" max="6405" width="3.625" style="340" customWidth="1"/>
    <col min="6406" max="6406" width="10.625" style="340" customWidth="1"/>
    <col min="6407" max="6407" width="13.25" style="340" customWidth="1"/>
    <col min="6408" max="6408" width="3.75" style="340" customWidth="1"/>
    <col min="6409" max="6412" width="9" style="340"/>
    <col min="6413" max="6413" width="9.125" style="340" bestFit="1" customWidth="1"/>
    <col min="6414" max="6657" width="9" style="340"/>
    <col min="6658" max="6658" width="3.625" style="340" customWidth="1"/>
    <col min="6659" max="6659" width="35.5" style="340" customWidth="1"/>
    <col min="6660" max="6660" width="10" style="340" customWidth="1"/>
    <col min="6661" max="6661" width="3.625" style="340" customWidth="1"/>
    <col min="6662" max="6662" width="10.625" style="340" customWidth="1"/>
    <col min="6663" max="6663" width="13.25" style="340" customWidth="1"/>
    <col min="6664" max="6664" width="3.75" style="340" customWidth="1"/>
    <col min="6665" max="6668" width="9" style="340"/>
    <col min="6669" max="6669" width="9.125" style="340" bestFit="1" customWidth="1"/>
    <col min="6670" max="6913" width="9" style="340"/>
    <col min="6914" max="6914" width="3.625" style="340" customWidth="1"/>
    <col min="6915" max="6915" width="35.5" style="340" customWidth="1"/>
    <col min="6916" max="6916" width="10" style="340" customWidth="1"/>
    <col min="6917" max="6917" width="3.625" style="340" customWidth="1"/>
    <col min="6918" max="6918" width="10.625" style="340" customWidth="1"/>
    <col min="6919" max="6919" width="13.25" style="340" customWidth="1"/>
    <col min="6920" max="6920" width="3.75" style="340" customWidth="1"/>
    <col min="6921" max="6924" width="9" style="340"/>
    <col min="6925" max="6925" width="9.125" style="340" bestFit="1" customWidth="1"/>
    <col min="6926" max="7169" width="9" style="340"/>
    <col min="7170" max="7170" width="3.625" style="340" customWidth="1"/>
    <col min="7171" max="7171" width="35.5" style="340" customWidth="1"/>
    <col min="7172" max="7172" width="10" style="340" customWidth="1"/>
    <col min="7173" max="7173" width="3.625" style="340" customWidth="1"/>
    <col min="7174" max="7174" width="10.625" style="340" customWidth="1"/>
    <col min="7175" max="7175" width="13.25" style="340" customWidth="1"/>
    <col min="7176" max="7176" width="3.75" style="340" customWidth="1"/>
    <col min="7177" max="7180" width="9" style="340"/>
    <col min="7181" max="7181" width="9.125" style="340" bestFit="1" customWidth="1"/>
    <col min="7182" max="7425" width="9" style="340"/>
    <col min="7426" max="7426" width="3.625" style="340" customWidth="1"/>
    <col min="7427" max="7427" width="35.5" style="340" customWidth="1"/>
    <col min="7428" max="7428" width="10" style="340" customWidth="1"/>
    <col min="7429" max="7429" width="3.625" style="340" customWidth="1"/>
    <col min="7430" max="7430" width="10.625" style="340" customWidth="1"/>
    <col min="7431" max="7431" width="13.25" style="340" customWidth="1"/>
    <col min="7432" max="7432" width="3.75" style="340" customWidth="1"/>
    <col min="7433" max="7436" width="9" style="340"/>
    <col min="7437" max="7437" width="9.125" style="340" bestFit="1" customWidth="1"/>
    <col min="7438" max="7681" width="9" style="340"/>
    <col min="7682" max="7682" width="3.625" style="340" customWidth="1"/>
    <col min="7683" max="7683" width="35.5" style="340" customWidth="1"/>
    <col min="7684" max="7684" width="10" style="340" customWidth="1"/>
    <col min="7685" max="7685" width="3.625" style="340" customWidth="1"/>
    <col min="7686" max="7686" width="10.625" style="340" customWidth="1"/>
    <col min="7687" max="7687" width="13.25" style="340" customWidth="1"/>
    <col min="7688" max="7688" width="3.75" style="340" customWidth="1"/>
    <col min="7689" max="7692" width="9" style="340"/>
    <col min="7693" max="7693" width="9.125" style="340" bestFit="1" customWidth="1"/>
    <col min="7694" max="7937" width="9" style="340"/>
    <col min="7938" max="7938" width="3.625" style="340" customWidth="1"/>
    <col min="7939" max="7939" width="35.5" style="340" customWidth="1"/>
    <col min="7940" max="7940" width="10" style="340" customWidth="1"/>
    <col min="7941" max="7941" width="3.625" style="340" customWidth="1"/>
    <col min="7942" max="7942" width="10.625" style="340" customWidth="1"/>
    <col min="7943" max="7943" width="13.25" style="340" customWidth="1"/>
    <col min="7944" max="7944" width="3.75" style="340" customWidth="1"/>
    <col min="7945" max="7948" width="9" style="340"/>
    <col min="7949" max="7949" width="9.125" style="340" bestFit="1" customWidth="1"/>
    <col min="7950" max="8193" width="9" style="340"/>
    <col min="8194" max="8194" width="3.625" style="340" customWidth="1"/>
    <col min="8195" max="8195" width="35.5" style="340" customWidth="1"/>
    <col min="8196" max="8196" width="10" style="340" customWidth="1"/>
    <col min="8197" max="8197" width="3.625" style="340" customWidth="1"/>
    <col min="8198" max="8198" width="10.625" style="340" customWidth="1"/>
    <col min="8199" max="8199" width="13.25" style="340" customWidth="1"/>
    <col min="8200" max="8200" width="3.75" style="340" customWidth="1"/>
    <col min="8201" max="8204" width="9" style="340"/>
    <col min="8205" max="8205" width="9.125" style="340" bestFit="1" customWidth="1"/>
    <col min="8206" max="8449" width="9" style="340"/>
    <col min="8450" max="8450" width="3.625" style="340" customWidth="1"/>
    <col min="8451" max="8451" width="35.5" style="340" customWidth="1"/>
    <col min="8452" max="8452" width="10" style="340" customWidth="1"/>
    <col min="8453" max="8453" width="3.625" style="340" customWidth="1"/>
    <col min="8454" max="8454" width="10.625" style="340" customWidth="1"/>
    <col min="8455" max="8455" width="13.25" style="340" customWidth="1"/>
    <col min="8456" max="8456" width="3.75" style="340" customWidth="1"/>
    <col min="8457" max="8460" width="9" style="340"/>
    <col min="8461" max="8461" width="9.125" style="340" bestFit="1" customWidth="1"/>
    <col min="8462" max="8705" width="9" style="340"/>
    <col min="8706" max="8706" width="3.625" style="340" customWidth="1"/>
    <col min="8707" max="8707" width="35.5" style="340" customWidth="1"/>
    <col min="8708" max="8708" width="10" style="340" customWidth="1"/>
    <col min="8709" max="8709" width="3.625" style="340" customWidth="1"/>
    <col min="8710" max="8710" width="10.625" style="340" customWidth="1"/>
    <col min="8711" max="8711" width="13.25" style="340" customWidth="1"/>
    <col min="8712" max="8712" width="3.75" style="340" customWidth="1"/>
    <col min="8713" max="8716" width="9" style="340"/>
    <col min="8717" max="8717" width="9.125" style="340" bestFit="1" customWidth="1"/>
    <col min="8718" max="8961" width="9" style="340"/>
    <col min="8962" max="8962" width="3.625" style="340" customWidth="1"/>
    <col min="8963" max="8963" width="35.5" style="340" customWidth="1"/>
    <col min="8964" max="8964" width="10" style="340" customWidth="1"/>
    <col min="8965" max="8965" width="3.625" style="340" customWidth="1"/>
    <col min="8966" max="8966" width="10.625" style="340" customWidth="1"/>
    <col min="8967" max="8967" width="13.25" style="340" customWidth="1"/>
    <col min="8968" max="8968" width="3.75" style="340" customWidth="1"/>
    <col min="8969" max="8972" width="9" style="340"/>
    <col min="8973" max="8973" width="9.125" style="340" bestFit="1" customWidth="1"/>
    <col min="8974" max="9217" width="9" style="340"/>
    <col min="9218" max="9218" width="3.625" style="340" customWidth="1"/>
    <col min="9219" max="9219" width="35.5" style="340" customWidth="1"/>
    <col min="9220" max="9220" width="10" style="340" customWidth="1"/>
    <col min="9221" max="9221" width="3.625" style="340" customWidth="1"/>
    <col min="9222" max="9222" width="10.625" style="340" customWidth="1"/>
    <col min="9223" max="9223" width="13.25" style="340" customWidth="1"/>
    <col min="9224" max="9224" width="3.75" style="340" customWidth="1"/>
    <col min="9225" max="9228" width="9" style="340"/>
    <col min="9229" max="9229" width="9.125" style="340" bestFit="1" customWidth="1"/>
    <col min="9230" max="9473" width="9" style="340"/>
    <col min="9474" max="9474" width="3.625" style="340" customWidth="1"/>
    <col min="9475" max="9475" width="35.5" style="340" customWidth="1"/>
    <col min="9476" max="9476" width="10" style="340" customWidth="1"/>
    <col min="9477" max="9477" width="3.625" style="340" customWidth="1"/>
    <col min="9478" max="9478" width="10.625" style="340" customWidth="1"/>
    <col min="9479" max="9479" width="13.25" style="340" customWidth="1"/>
    <col min="9480" max="9480" width="3.75" style="340" customWidth="1"/>
    <col min="9481" max="9484" width="9" style="340"/>
    <col min="9485" max="9485" width="9.125" style="340" bestFit="1" customWidth="1"/>
    <col min="9486" max="9729" width="9" style="340"/>
    <col min="9730" max="9730" width="3.625" style="340" customWidth="1"/>
    <col min="9731" max="9731" width="35.5" style="340" customWidth="1"/>
    <col min="9732" max="9732" width="10" style="340" customWidth="1"/>
    <col min="9733" max="9733" width="3.625" style="340" customWidth="1"/>
    <col min="9734" max="9734" width="10.625" style="340" customWidth="1"/>
    <col min="9735" max="9735" width="13.25" style="340" customWidth="1"/>
    <col min="9736" max="9736" width="3.75" style="340" customWidth="1"/>
    <col min="9737" max="9740" width="9" style="340"/>
    <col min="9741" max="9741" width="9.125" style="340" bestFit="1" customWidth="1"/>
    <col min="9742" max="9985" width="9" style="340"/>
    <col min="9986" max="9986" width="3.625" style="340" customWidth="1"/>
    <col min="9987" max="9987" width="35.5" style="340" customWidth="1"/>
    <col min="9988" max="9988" width="10" style="340" customWidth="1"/>
    <col min="9989" max="9989" width="3.625" style="340" customWidth="1"/>
    <col min="9990" max="9990" width="10.625" style="340" customWidth="1"/>
    <col min="9991" max="9991" width="13.25" style="340" customWidth="1"/>
    <col min="9992" max="9992" width="3.75" style="340" customWidth="1"/>
    <col min="9993" max="9996" width="9" style="340"/>
    <col min="9997" max="9997" width="9.125" style="340" bestFit="1" customWidth="1"/>
    <col min="9998" max="10241" width="9" style="340"/>
    <col min="10242" max="10242" width="3.625" style="340" customWidth="1"/>
    <col min="10243" max="10243" width="35.5" style="340" customWidth="1"/>
    <col min="10244" max="10244" width="10" style="340" customWidth="1"/>
    <col min="10245" max="10245" width="3.625" style="340" customWidth="1"/>
    <col min="10246" max="10246" width="10.625" style="340" customWidth="1"/>
    <col min="10247" max="10247" width="13.25" style="340" customWidth="1"/>
    <col min="10248" max="10248" width="3.75" style="340" customWidth="1"/>
    <col min="10249" max="10252" width="9" style="340"/>
    <col min="10253" max="10253" width="9.125" style="340" bestFit="1" customWidth="1"/>
    <col min="10254" max="10497" width="9" style="340"/>
    <col min="10498" max="10498" width="3.625" style="340" customWidth="1"/>
    <col min="10499" max="10499" width="35.5" style="340" customWidth="1"/>
    <col min="10500" max="10500" width="10" style="340" customWidth="1"/>
    <col min="10501" max="10501" width="3.625" style="340" customWidth="1"/>
    <col min="10502" max="10502" width="10.625" style="340" customWidth="1"/>
    <col min="10503" max="10503" width="13.25" style="340" customWidth="1"/>
    <col min="10504" max="10504" width="3.75" style="340" customWidth="1"/>
    <col min="10505" max="10508" width="9" style="340"/>
    <col min="10509" max="10509" width="9.125" style="340" bestFit="1" customWidth="1"/>
    <col min="10510" max="10753" width="9" style="340"/>
    <col min="10754" max="10754" width="3.625" style="340" customWidth="1"/>
    <col min="10755" max="10755" width="35.5" style="340" customWidth="1"/>
    <col min="10756" max="10756" width="10" style="340" customWidth="1"/>
    <col min="10757" max="10757" width="3.625" style="340" customWidth="1"/>
    <col min="10758" max="10758" width="10.625" style="340" customWidth="1"/>
    <col min="10759" max="10759" width="13.25" style="340" customWidth="1"/>
    <col min="10760" max="10760" width="3.75" style="340" customWidth="1"/>
    <col min="10761" max="10764" width="9" style="340"/>
    <col min="10765" max="10765" width="9.125" style="340" bestFit="1" customWidth="1"/>
    <col min="10766" max="11009" width="9" style="340"/>
    <col min="11010" max="11010" width="3.625" style="340" customWidth="1"/>
    <col min="11011" max="11011" width="35.5" style="340" customWidth="1"/>
    <col min="11012" max="11012" width="10" style="340" customWidth="1"/>
    <col min="11013" max="11013" width="3.625" style="340" customWidth="1"/>
    <col min="11014" max="11014" width="10.625" style="340" customWidth="1"/>
    <col min="11015" max="11015" width="13.25" style="340" customWidth="1"/>
    <col min="11016" max="11016" width="3.75" style="340" customWidth="1"/>
    <col min="11017" max="11020" width="9" style="340"/>
    <col min="11021" max="11021" width="9.125" style="340" bestFit="1" customWidth="1"/>
    <col min="11022" max="11265" width="9" style="340"/>
    <col min="11266" max="11266" width="3.625" style="340" customWidth="1"/>
    <col min="11267" max="11267" width="35.5" style="340" customWidth="1"/>
    <col min="11268" max="11268" width="10" style="340" customWidth="1"/>
    <col min="11269" max="11269" width="3.625" style="340" customWidth="1"/>
    <col min="11270" max="11270" width="10.625" style="340" customWidth="1"/>
    <col min="11271" max="11271" width="13.25" style="340" customWidth="1"/>
    <col min="11272" max="11272" width="3.75" style="340" customWidth="1"/>
    <col min="11273" max="11276" width="9" style="340"/>
    <col min="11277" max="11277" width="9.125" style="340" bestFit="1" customWidth="1"/>
    <col min="11278" max="11521" width="9" style="340"/>
    <col min="11522" max="11522" width="3.625" style="340" customWidth="1"/>
    <col min="11523" max="11523" width="35.5" style="340" customWidth="1"/>
    <col min="11524" max="11524" width="10" style="340" customWidth="1"/>
    <col min="11525" max="11525" width="3.625" style="340" customWidth="1"/>
    <col min="11526" max="11526" width="10.625" style="340" customWidth="1"/>
    <col min="11527" max="11527" width="13.25" style="340" customWidth="1"/>
    <col min="11528" max="11528" width="3.75" style="340" customWidth="1"/>
    <col min="11529" max="11532" width="9" style="340"/>
    <col min="11533" max="11533" width="9.125" style="340" bestFit="1" customWidth="1"/>
    <col min="11534" max="11777" width="9" style="340"/>
    <col min="11778" max="11778" width="3.625" style="340" customWidth="1"/>
    <col min="11779" max="11779" width="35.5" style="340" customWidth="1"/>
    <col min="11780" max="11780" width="10" style="340" customWidth="1"/>
    <col min="11781" max="11781" width="3.625" style="340" customWidth="1"/>
    <col min="11782" max="11782" width="10.625" style="340" customWidth="1"/>
    <col min="11783" max="11783" width="13.25" style="340" customWidth="1"/>
    <col min="11784" max="11784" width="3.75" style="340" customWidth="1"/>
    <col min="11785" max="11788" width="9" style="340"/>
    <col min="11789" max="11789" width="9.125" style="340" bestFit="1" customWidth="1"/>
    <col min="11790" max="12033" width="9" style="340"/>
    <col min="12034" max="12034" width="3.625" style="340" customWidth="1"/>
    <col min="12035" max="12035" width="35.5" style="340" customWidth="1"/>
    <col min="12036" max="12036" width="10" style="340" customWidth="1"/>
    <col min="12037" max="12037" width="3.625" style="340" customWidth="1"/>
    <col min="12038" max="12038" width="10.625" style="340" customWidth="1"/>
    <col min="12039" max="12039" width="13.25" style="340" customWidth="1"/>
    <col min="12040" max="12040" width="3.75" style="340" customWidth="1"/>
    <col min="12041" max="12044" width="9" style="340"/>
    <col min="12045" max="12045" width="9.125" style="340" bestFit="1" customWidth="1"/>
    <col min="12046" max="12289" width="9" style="340"/>
    <col min="12290" max="12290" width="3.625" style="340" customWidth="1"/>
    <col min="12291" max="12291" width="35.5" style="340" customWidth="1"/>
    <col min="12292" max="12292" width="10" style="340" customWidth="1"/>
    <col min="12293" max="12293" width="3.625" style="340" customWidth="1"/>
    <col min="12294" max="12294" width="10.625" style="340" customWidth="1"/>
    <col min="12295" max="12295" width="13.25" style="340" customWidth="1"/>
    <col min="12296" max="12296" width="3.75" style="340" customWidth="1"/>
    <col min="12297" max="12300" width="9" style="340"/>
    <col min="12301" max="12301" width="9.125" style="340" bestFit="1" customWidth="1"/>
    <col min="12302" max="12545" width="9" style="340"/>
    <col min="12546" max="12546" width="3.625" style="340" customWidth="1"/>
    <col min="12547" max="12547" width="35.5" style="340" customWidth="1"/>
    <col min="12548" max="12548" width="10" style="340" customWidth="1"/>
    <col min="12549" max="12549" width="3.625" style="340" customWidth="1"/>
    <col min="12550" max="12550" width="10.625" style="340" customWidth="1"/>
    <col min="12551" max="12551" width="13.25" style="340" customWidth="1"/>
    <col min="12552" max="12552" width="3.75" style="340" customWidth="1"/>
    <col min="12553" max="12556" width="9" style="340"/>
    <col min="12557" max="12557" width="9.125" style="340" bestFit="1" customWidth="1"/>
    <col min="12558" max="12801" width="9" style="340"/>
    <col min="12802" max="12802" width="3.625" style="340" customWidth="1"/>
    <col min="12803" max="12803" width="35.5" style="340" customWidth="1"/>
    <col min="12804" max="12804" width="10" style="340" customWidth="1"/>
    <col min="12805" max="12805" width="3.625" style="340" customWidth="1"/>
    <col min="12806" max="12806" width="10.625" style="340" customWidth="1"/>
    <col min="12807" max="12807" width="13.25" style="340" customWidth="1"/>
    <col min="12808" max="12808" width="3.75" style="340" customWidth="1"/>
    <col min="12809" max="12812" width="9" style="340"/>
    <col min="12813" max="12813" width="9.125" style="340" bestFit="1" customWidth="1"/>
    <col min="12814" max="13057" width="9" style="340"/>
    <col min="13058" max="13058" width="3.625" style="340" customWidth="1"/>
    <col min="13059" max="13059" width="35.5" style="340" customWidth="1"/>
    <col min="13060" max="13060" width="10" style="340" customWidth="1"/>
    <col min="13061" max="13061" width="3.625" style="340" customWidth="1"/>
    <col min="13062" max="13062" width="10.625" style="340" customWidth="1"/>
    <col min="13063" max="13063" width="13.25" style="340" customWidth="1"/>
    <col min="13064" max="13064" width="3.75" style="340" customWidth="1"/>
    <col min="13065" max="13068" width="9" style="340"/>
    <col min="13069" max="13069" width="9.125" style="340" bestFit="1" customWidth="1"/>
    <col min="13070" max="13313" width="9" style="340"/>
    <col min="13314" max="13314" width="3.625" style="340" customWidth="1"/>
    <col min="13315" max="13315" width="35.5" style="340" customWidth="1"/>
    <col min="13316" max="13316" width="10" style="340" customWidth="1"/>
    <col min="13317" max="13317" width="3.625" style="340" customWidth="1"/>
    <col min="13318" max="13318" width="10.625" style="340" customWidth="1"/>
    <col min="13319" max="13319" width="13.25" style="340" customWidth="1"/>
    <col min="13320" max="13320" width="3.75" style="340" customWidth="1"/>
    <col min="13321" max="13324" width="9" style="340"/>
    <col min="13325" max="13325" width="9.125" style="340" bestFit="1" customWidth="1"/>
    <col min="13326" max="13569" width="9" style="340"/>
    <col min="13570" max="13570" width="3.625" style="340" customWidth="1"/>
    <col min="13571" max="13571" width="35.5" style="340" customWidth="1"/>
    <col min="13572" max="13572" width="10" style="340" customWidth="1"/>
    <col min="13573" max="13573" width="3.625" style="340" customWidth="1"/>
    <col min="13574" max="13574" width="10.625" style="340" customWidth="1"/>
    <col min="13575" max="13575" width="13.25" style="340" customWidth="1"/>
    <col min="13576" max="13576" width="3.75" style="340" customWidth="1"/>
    <col min="13577" max="13580" width="9" style="340"/>
    <col min="13581" max="13581" width="9.125" style="340" bestFit="1" customWidth="1"/>
    <col min="13582" max="13825" width="9" style="340"/>
    <col min="13826" max="13826" width="3.625" style="340" customWidth="1"/>
    <col min="13827" max="13827" width="35.5" style="340" customWidth="1"/>
    <col min="13828" max="13828" width="10" style="340" customWidth="1"/>
    <col min="13829" max="13829" width="3.625" style="340" customWidth="1"/>
    <col min="13830" max="13830" width="10.625" style="340" customWidth="1"/>
    <col min="13831" max="13831" width="13.25" style="340" customWidth="1"/>
    <col min="13832" max="13832" width="3.75" style="340" customWidth="1"/>
    <col min="13833" max="13836" width="9" style="340"/>
    <col min="13837" max="13837" width="9.125" style="340" bestFit="1" customWidth="1"/>
    <col min="13838" max="14081" width="9" style="340"/>
    <col min="14082" max="14082" width="3.625" style="340" customWidth="1"/>
    <col min="14083" max="14083" width="35.5" style="340" customWidth="1"/>
    <col min="14084" max="14084" width="10" style="340" customWidth="1"/>
    <col min="14085" max="14085" width="3.625" style="340" customWidth="1"/>
    <col min="14086" max="14086" width="10.625" style="340" customWidth="1"/>
    <col min="14087" max="14087" width="13.25" style="340" customWidth="1"/>
    <col min="14088" max="14088" width="3.75" style="340" customWidth="1"/>
    <col min="14089" max="14092" width="9" style="340"/>
    <col min="14093" max="14093" width="9.125" style="340" bestFit="1" customWidth="1"/>
    <col min="14094" max="14337" width="9" style="340"/>
    <col min="14338" max="14338" width="3.625" style="340" customWidth="1"/>
    <col min="14339" max="14339" width="35.5" style="340" customWidth="1"/>
    <col min="14340" max="14340" width="10" style="340" customWidth="1"/>
    <col min="14341" max="14341" width="3.625" style="340" customWidth="1"/>
    <col min="14342" max="14342" width="10.625" style="340" customWidth="1"/>
    <col min="14343" max="14343" width="13.25" style="340" customWidth="1"/>
    <col min="14344" max="14344" width="3.75" style="340" customWidth="1"/>
    <col min="14345" max="14348" width="9" style="340"/>
    <col min="14349" max="14349" width="9.125" style="340" bestFit="1" customWidth="1"/>
    <col min="14350" max="14593" width="9" style="340"/>
    <col min="14594" max="14594" width="3.625" style="340" customWidth="1"/>
    <col min="14595" max="14595" width="35.5" style="340" customWidth="1"/>
    <col min="14596" max="14596" width="10" style="340" customWidth="1"/>
    <col min="14597" max="14597" width="3.625" style="340" customWidth="1"/>
    <col min="14598" max="14598" width="10.625" style="340" customWidth="1"/>
    <col min="14599" max="14599" width="13.25" style="340" customWidth="1"/>
    <col min="14600" max="14600" width="3.75" style="340" customWidth="1"/>
    <col min="14601" max="14604" width="9" style="340"/>
    <col min="14605" max="14605" width="9.125" style="340" bestFit="1" customWidth="1"/>
    <col min="14606" max="14849" width="9" style="340"/>
    <col min="14850" max="14850" width="3.625" style="340" customWidth="1"/>
    <col min="14851" max="14851" width="35.5" style="340" customWidth="1"/>
    <col min="14852" max="14852" width="10" style="340" customWidth="1"/>
    <col min="14853" max="14853" width="3.625" style="340" customWidth="1"/>
    <col min="14854" max="14854" width="10.625" style="340" customWidth="1"/>
    <col min="14855" max="14855" width="13.25" style="340" customWidth="1"/>
    <col min="14856" max="14856" width="3.75" style="340" customWidth="1"/>
    <col min="14857" max="14860" width="9" style="340"/>
    <col min="14861" max="14861" width="9.125" style="340" bestFit="1" customWidth="1"/>
    <col min="14862" max="15105" width="9" style="340"/>
    <col min="15106" max="15106" width="3.625" style="340" customWidth="1"/>
    <col min="15107" max="15107" width="35.5" style="340" customWidth="1"/>
    <col min="15108" max="15108" width="10" style="340" customWidth="1"/>
    <col min="15109" max="15109" width="3.625" style="340" customWidth="1"/>
    <col min="15110" max="15110" width="10.625" style="340" customWidth="1"/>
    <col min="15111" max="15111" width="13.25" style="340" customWidth="1"/>
    <col min="15112" max="15112" width="3.75" style="340" customWidth="1"/>
    <col min="15113" max="15116" width="9" style="340"/>
    <col min="15117" max="15117" width="9.125" style="340" bestFit="1" customWidth="1"/>
    <col min="15118" max="15361" width="9" style="340"/>
    <col min="15362" max="15362" width="3.625" style="340" customWidth="1"/>
    <col min="15363" max="15363" width="35.5" style="340" customWidth="1"/>
    <col min="15364" max="15364" width="10" style="340" customWidth="1"/>
    <col min="15365" max="15365" width="3.625" style="340" customWidth="1"/>
    <col min="15366" max="15366" width="10.625" style="340" customWidth="1"/>
    <col min="15367" max="15367" width="13.25" style="340" customWidth="1"/>
    <col min="15368" max="15368" width="3.75" style="340" customWidth="1"/>
    <col min="15369" max="15372" width="9" style="340"/>
    <col min="15373" max="15373" width="9.125" style="340" bestFit="1" customWidth="1"/>
    <col min="15374" max="15617" width="9" style="340"/>
    <col min="15618" max="15618" width="3.625" style="340" customWidth="1"/>
    <col min="15619" max="15619" width="35.5" style="340" customWidth="1"/>
    <col min="15620" max="15620" width="10" style="340" customWidth="1"/>
    <col min="15621" max="15621" width="3.625" style="340" customWidth="1"/>
    <col min="15622" max="15622" width="10.625" style="340" customWidth="1"/>
    <col min="15623" max="15623" width="13.25" style="340" customWidth="1"/>
    <col min="15624" max="15624" width="3.75" style="340" customWidth="1"/>
    <col min="15625" max="15628" width="9" style="340"/>
    <col min="15629" max="15629" width="9.125" style="340" bestFit="1" customWidth="1"/>
    <col min="15630" max="15873" width="9" style="340"/>
    <col min="15874" max="15874" width="3.625" style="340" customWidth="1"/>
    <col min="15875" max="15875" width="35.5" style="340" customWidth="1"/>
    <col min="15876" max="15876" width="10" style="340" customWidth="1"/>
    <col min="15877" max="15877" width="3.625" style="340" customWidth="1"/>
    <col min="15878" max="15878" width="10.625" style="340" customWidth="1"/>
    <col min="15879" max="15879" width="13.25" style="340" customWidth="1"/>
    <col min="15880" max="15880" width="3.75" style="340" customWidth="1"/>
    <col min="15881" max="15884" width="9" style="340"/>
    <col min="15885" max="15885" width="9.125" style="340" bestFit="1" customWidth="1"/>
    <col min="15886" max="16129" width="9" style="340"/>
    <col min="16130" max="16130" width="3.625" style="340" customWidth="1"/>
    <col min="16131" max="16131" width="35.5" style="340" customWidth="1"/>
    <col min="16132" max="16132" width="10" style="340" customWidth="1"/>
    <col min="16133" max="16133" width="3.625" style="340" customWidth="1"/>
    <col min="16134" max="16134" width="10.625" style="340" customWidth="1"/>
    <col min="16135" max="16135" width="13.25" style="340" customWidth="1"/>
    <col min="16136" max="16136" width="3.75" style="340" customWidth="1"/>
    <col min="16137" max="16140" width="9" style="340"/>
    <col min="16141" max="16141" width="9.125" style="340" bestFit="1" customWidth="1"/>
    <col min="16142" max="16384" width="9" style="340"/>
  </cols>
  <sheetData>
    <row r="3" spans="3:7" ht="18">
      <c r="C3" s="1357" t="s">
        <v>1135</v>
      </c>
      <c r="D3" s="1357"/>
      <c r="E3" s="1357"/>
      <c r="F3" s="1357"/>
      <c r="G3" s="1357"/>
    </row>
    <row r="4" spans="3:7" ht="15.75">
      <c r="C4" s="1358" t="s">
        <v>1136</v>
      </c>
      <c r="D4" s="1358"/>
      <c r="E4" s="1358"/>
      <c r="F4" s="1358"/>
      <c r="G4" s="1358"/>
    </row>
    <row r="5" spans="3:7">
      <c r="C5" s="1359" t="s">
        <v>1137</v>
      </c>
      <c r="D5" s="1360"/>
      <c r="E5" s="1360"/>
      <c r="F5" s="1360"/>
      <c r="G5" s="1360"/>
    </row>
    <row r="6" spans="3:7" s="342" customFormat="1" ht="12">
      <c r="C6" s="342" t="s">
        <v>1072</v>
      </c>
    </row>
    <row r="7" spans="3:7" s="342" customFormat="1" ht="12"/>
    <row r="8" spans="3:7" s="342" customFormat="1" ht="12">
      <c r="C8" s="342" t="s">
        <v>1138</v>
      </c>
      <c r="G8" s="343">
        <f>G81</f>
        <v>0</v>
      </c>
    </row>
    <row r="9" spans="3:7" s="342" customFormat="1" ht="12">
      <c r="G9" s="343"/>
    </row>
    <row r="10" spans="3:7" s="342" customFormat="1" ht="12">
      <c r="C10" s="342" t="s">
        <v>1139</v>
      </c>
      <c r="G10" s="343">
        <f>G105</f>
        <v>0</v>
      </c>
    </row>
    <row r="11" spans="3:7" s="342" customFormat="1" ht="12"/>
    <row r="12" spans="3:7" s="342" customFormat="1" ht="12">
      <c r="C12" s="342" t="s">
        <v>1140</v>
      </c>
      <c r="G12" s="343">
        <f>G137</f>
        <v>0</v>
      </c>
    </row>
    <row r="13" spans="3:7" s="342" customFormat="1" ht="12"/>
    <row r="14" spans="3:7" s="342" customFormat="1" ht="12">
      <c r="C14" s="344" t="s">
        <v>1141</v>
      </c>
      <c r="D14" s="344"/>
      <c r="E14" s="344"/>
      <c r="F14" s="344"/>
      <c r="G14" s="345">
        <f>G164</f>
        <v>0</v>
      </c>
    </row>
    <row r="15" spans="3:7" s="342" customFormat="1" thickBot="1"/>
    <row r="16" spans="3:7" s="342" customFormat="1" thickBot="1">
      <c r="C16" s="346" t="s">
        <v>1077</v>
      </c>
      <c r="D16" s="347"/>
      <c r="E16" s="347"/>
      <c r="F16" s="347"/>
      <c r="G16" s="348">
        <f>SUM(G8:G14)</f>
        <v>0</v>
      </c>
    </row>
    <row r="17" spans="3:7" s="342" customFormat="1" ht="12">
      <c r="C17" s="349"/>
      <c r="F17" s="349" t="s">
        <v>1142</v>
      </c>
      <c r="G17" s="350">
        <v>574</v>
      </c>
    </row>
    <row r="18" spans="3:7" s="342" customFormat="1" ht="12">
      <c r="C18" s="349"/>
      <c r="F18" s="349"/>
      <c r="G18" s="351"/>
    </row>
    <row r="19" spans="3:7" s="342" customFormat="1" ht="12"/>
    <row r="20" spans="3:7" s="342" customFormat="1" ht="12">
      <c r="C20" s="352" t="s">
        <v>1143</v>
      </c>
      <c r="F20" s="353">
        <v>6</v>
      </c>
      <c r="G20" s="343">
        <f>G181+G197+G213</f>
        <v>0</v>
      </c>
    </row>
    <row r="21" spans="3:7" s="342" customFormat="1" ht="12"/>
    <row r="22" spans="3:7" s="342" customFormat="1" ht="12.75" customHeight="1">
      <c r="C22" s="354" t="s">
        <v>1144</v>
      </c>
      <c r="D22" s="354"/>
      <c r="E22" s="354"/>
      <c r="F22" s="1361">
        <f>G16+G20</f>
        <v>0</v>
      </c>
      <c r="G22" s="1361"/>
    </row>
    <row r="23" spans="3:7" s="342" customFormat="1" ht="12">
      <c r="C23" s="355"/>
    </row>
    <row r="24" spans="3:7" s="342" customFormat="1" ht="12"/>
    <row r="25" spans="3:7" s="342" customFormat="1" ht="12">
      <c r="C25" s="342" t="s">
        <v>913</v>
      </c>
    </row>
    <row r="26" spans="3:7" s="342" customFormat="1" ht="12"/>
    <row r="27" spans="3:7" s="342" customFormat="1" ht="12">
      <c r="C27" s="342" t="s">
        <v>1082</v>
      </c>
    </row>
    <row r="28" spans="3:7" s="342" customFormat="1" ht="12"/>
    <row r="29" spans="3:7" s="342" customFormat="1" ht="12" customHeight="1">
      <c r="C29" s="1356" t="s">
        <v>1145</v>
      </c>
      <c r="D29" s="1356"/>
      <c r="E29" s="1356"/>
      <c r="F29" s="1356"/>
    </row>
    <row r="30" spans="3:7" s="342" customFormat="1" ht="12">
      <c r="C30" s="1356"/>
      <c r="D30" s="1356"/>
      <c r="E30" s="1356"/>
      <c r="F30" s="1356"/>
    </row>
    <row r="31" spans="3:7" s="342" customFormat="1" ht="12.75" customHeight="1">
      <c r="C31" s="1356"/>
      <c r="D31" s="1356"/>
      <c r="E31" s="1356"/>
      <c r="F31" s="1356"/>
    </row>
    <row r="32" spans="3:7" s="342" customFormat="1" ht="12.75" customHeight="1">
      <c r="C32" s="1356"/>
      <c r="D32" s="1356"/>
      <c r="E32" s="1356"/>
      <c r="F32" s="1356"/>
    </row>
    <row r="33" spans="2:7" s="342" customFormat="1" ht="12.75" customHeight="1">
      <c r="C33" s="1356" t="s">
        <v>2239</v>
      </c>
      <c r="D33" s="1356"/>
      <c r="E33" s="1356"/>
      <c r="F33" s="1356"/>
    </row>
    <row r="34" spans="2:7" s="342" customFormat="1" ht="12.75" customHeight="1">
      <c r="C34" s="1356"/>
      <c r="D34" s="1356"/>
      <c r="E34" s="1356"/>
      <c r="F34" s="1356"/>
    </row>
    <row r="35" spans="2:7" s="342" customFormat="1" ht="12.75" customHeight="1">
      <c r="C35" s="356"/>
      <c r="D35" s="356"/>
      <c r="E35" s="356"/>
      <c r="F35" s="356"/>
    </row>
    <row r="36" spans="2:7" s="342" customFormat="1" ht="38.25" customHeight="1">
      <c r="C36" s="356" t="s">
        <v>1146</v>
      </c>
      <c r="D36" s="356"/>
      <c r="E36" s="356"/>
      <c r="F36" s="356"/>
    </row>
    <row r="37" spans="2:7" s="342" customFormat="1" ht="12.75" customHeight="1">
      <c r="C37" s="357"/>
    </row>
    <row r="38" spans="2:7" s="342" customFormat="1" ht="12">
      <c r="C38" s="342" t="s">
        <v>1147</v>
      </c>
      <c r="D38" s="358">
        <v>60</v>
      </c>
    </row>
    <row r="39" spans="2:7" s="342" customFormat="1" ht="12">
      <c r="D39" s="359"/>
    </row>
    <row r="40" spans="2:7" s="342" customFormat="1" ht="12">
      <c r="C40" s="342" t="s">
        <v>1148</v>
      </c>
      <c r="D40" s="360">
        <v>60</v>
      </c>
    </row>
    <row r="41" spans="2:7" s="342" customFormat="1" ht="12"/>
    <row r="42" spans="2:7" s="342" customFormat="1" ht="12">
      <c r="C42" s="354" t="s">
        <v>1083</v>
      </c>
    </row>
    <row r="43" spans="2:7" s="342" customFormat="1" ht="12">
      <c r="C43" s="357"/>
    </row>
    <row r="44" spans="2:7" s="342" customFormat="1" ht="12">
      <c r="C44" s="357"/>
    </row>
    <row r="45" spans="2:7">
      <c r="B45" s="361" t="s">
        <v>1072</v>
      </c>
      <c r="C45" s="340"/>
    </row>
    <row r="46" spans="2:7">
      <c r="C46" s="340"/>
    </row>
    <row r="47" spans="2:7" s="362" customFormat="1" ht="24">
      <c r="B47" s="362" t="s">
        <v>1149</v>
      </c>
      <c r="C47" s="363" t="s">
        <v>10</v>
      </c>
      <c r="D47" s="364" t="s">
        <v>923</v>
      </c>
      <c r="E47" s="365" t="s">
        <v>1150</v>
      </c>
      <c r="F47" s="366" t="s">
        <v>1151</v>
      </c>
      <c r="G47" s="365" t="s">
        <v>1152</v>
      </c>
    </row>
    <row r="48" spans="2:7" s="342" customFormat="1" ht="12">
      <c r="B48" s="367"/>
      <c r="C48" s="368"/>
      <c r="D48" s="369"/>
      <c r="E48" s="369"/>
      <c r="F48" s="369"/>
      <c r="G48" s="370"/>
    </row>
    <row r="49" spans="2:15" s="377" customFormat="1" ht="56.25">
      <c r="B49" s="371" t="s">
        <v>1075</v>
      </c>
      <c r="C49" s="372" t="s">
        <v>1153</v>
      </c>
      <c r="D49" s="373">
        <v>574</v>
      </c>
      <c r="E49" s="374" t="s">
        <v>1150</v>
      </c>
      <c r="F49" s="1251"/>
      <c r="G49" s="376">
        <f>D49*F49</f>
        <v>0</v>
      </c>
    </row>
    <row r="50" spans="2:15" s="342" customFormat="1" ht="129.75" customHeight="1">
      <c r="B50" s="371" t="s">
        <v>1154</v>
      </c>
      <c r="C50" s="372" t="s">
        <v>1155</v>
      </c>
      <c r="D50" s="373">
        <v>574</v>
      </c>
      <c r="E50" s="374" t="s">
        <v>1150</v>
      </c>
      <c r="F50" s="1251"/>
      <c r="G50" s="370">
        <f t="shared" ref="G50:G58" si="0">D50*F50</f>
        <v>0</v>
      </c>
    </row>
    <row r="51" spans="2:15" s="384" customFormat="1" ht="45">
      <c r="B51" s="378" t="s">
        <v>1156</v>
      </c>
      <c r="C51" s="379" t="s">
        <v>1157</v>
      </c>
      <c r="D51" s="380">
        <v>54</v>
      </c>
      <c r="E51" s="381" t="s">
        <v>1150</v>
      </c>
      <c r="F51" s="1250"/>
      <c r="G51" s="383">
        <f t="shared" si="0"/>
        <v>0</v>
      </c>
      <c r="M51" s="385"/>
    </row>
    <row r="52" spans="2:15" s="384" customFormat="1" ht="56.25">
      <c r="B52" s="378" t="s">
        <v>1158</v>
      </c>
      <c r="C52" s="379" t="s">
        <v>1159</v>
      </c>
      <c r="D52" s="380">
        <v>6</v>
      </c>
      <c r="E52" s="381" t="s">
        <v>1150</v>
      </c>
      <c r="F52" s="1250"/>
      <c r="G52" s="383">
        <f>D52*F52</f>
        <v>0</v>
      </c>
      <c r="M52" s="385"/>
    </row>
    <row r="53" spans="2:15" s="384" customFormat="1" ht="56.25">
      <c r="B53" s="378" t="s">
        <v>1160</v>
      </c>
      <c r="C53" s="379" t="s">
        <v>1161</v>
      </c>
      <c r="D53" s="380">
        <v>13</v>
      </c>
      <c r="E53" s="381" t="s">
        <v>1150</v>
      </c>
      <c r="F53" s="1250"/>
      <c r="G53" s="383">
        <f>D53*F53</f>
        <v>0</v>
      </c>
      <c r="M53" s="385"/>
    </row>
    <row r="54" spans="2:15" s="384" customFormat="1" ht="56.25">
      <c r="B54" s="378" t="s">
        <v>1162</v>
      </c>
      <c r="C54" s="379" t="s">
        <v>1163</v>
      </c>
      <c r="D54" s="380">
        <v>5</v>
      </c>
      <c r="E54" s="381" t="s">
        <v>1150</v>
      </c>
      <c r="F54" s="1250"/>
      <c r="G54" s="383">
        <f t="shared" si="0"/>
        <v>0</v>
      </c>
      <c r="M54" s="385"/>
    </row>
    <row r="55" spans="2:15" s="384" customFormat="1" ht="56.25">
      <c r="B55" s="378" t="s">
        <v>1164</v>
      </c>
      <c r="C55" s="379" t="s">
        <v>1165</v>
      </c>
      <c r="D55" s="380">
        <v>30</v>
      </c>
      <c r="E55" s="381" t="s">
        <v>1150</v>
      </c>
      <c r="F55" s="1250"/>
      <c r="G55" s="383">
        <f t="shared" si="0"/>
        <v>0</v>
      </c>
      <c r="M55" s="385"/>
    </row>
    <row r="56" spans="2:15" s="342" customFormat="1" ht="33.75">
      <c r="B56" s="378" t="s">
        <v>1166</v>
      </c>
      <c r="C56" s="379" t="s">
        <v>1167</v>
      </c>
      <c r="D56" s="380">
        <v>54</v>
      </c>
      <c r="E56" s="381" t="s">
        <v>1150</v>
      </c>
      <c r="F56" s="1250"/>
      <c r="G56" s="383">
        <f t="shared" si="0"/>
        <v>0</v>
      </c>
      <c r="M56" s="385"/>
    </row>
    <row r="57" spans="2:15" s="342" customFormat="1" ht="36.75" customHeight="1">
      <c r="B57" s="378" t="s">
        <v>1168</v>
      </c>
      <c r="C57" s="379" t="s">
        <v>1169</v>
      </c>
      <c r="D57" s="380">
        <v>29</v>
      </c>
      <c r="E57" s="381" t="s">
        <v>1150</v>
      </c>
      <c r="F57" s="1250"/>
      <c r="G57" s="383">
        <f t="shared" si="0"/>
        <v>0</v>
      </c>
      <c r="M57" s="385"/>
    </row>
    <row r="58" spans="2:15" s="342" customFormat="1" ht="22.5">
      <c r="B58" s="386" t="s">
        <v>1170</v>
      </c>
      <c r="C58" s="379" t="s">
        <v>1171</v>
      </c>
      <c r="D58" s="387">
        <v>58</v>
      </c>
      <c r="E58" s="381" t="s">
        <v>1150</v>
      </c>
      <c r="F58" s="1249"/>
      <c r="G58" s="383">
        <f t="shared" si="0"/>
        <v>0</v>
      </c>
      <c r="M58" s="385"/>
    </row>
    <row r="59" spans="2:15" s="342" customFormat="1" ht="45">
      <c r="B59" s="371" t="s">
        <v>1172</v>
      </c>
      <c r="C59" s="372" t="s">
        <v>1173</v>
      </c>
      <c r="D59" s="388">
        <v>948.05080000000009</v>
      </c>
      <c r="E59" s="374"/>
      <c r="F59" s="389"/>
      <c r="G59" s="370"/>
      <c r="M59" s="390" t="e">
        <f>IF(D60+#REF!+#REF!=D59,"OK","'NAPAKA")</f>
        <v>#REF!</v>
      </c>
    </row>
    <row r="60" spans="2:15" s="342" customFormat="1" ht="12">
      <c r="B60" s="371"/>
      <c r="C60" s="391" t="s">
        <v>1174</v>
      </c>
      <c r="D60" s="392">
        <v>948.05080000000009</v>
      </c>
      <c r="E60" s="374" t="s">
        <v>1150</v>
      </c>
      <c r="F60" s="1248"/>
      <c r="G60" s="370">
        <f>D60*F60</f>
        <v>0</v>
      </c>
    </row>
    <row r="61" spans="2:15" s="342" customFormat="1" ht="78.75">
      <c r="B61" s="371"/>
      <c r="C61" s="372" t="s">
        <v>2240</v>
      </c>
      <c r="D61" s="369"/>
      <c r="E61" s="369"/>
      <c r="F61" s="369"/>
      <c r="G61" s="370"/>
    </row>
    <row r="62" spans="2:15" s="342" customFormat="1" ht="22.5">
      <c r="B62" s="371" t="s">
        <v>1175</v>
      </c>
      <c r="C62" s="372" t="s">
        <v>1176</v>
      </c>
      <c r="D62" s="388">
        <v>82.4392</v>
      </c>
      <c r="E62" s="374"/>
      <c r="F62" s="389"/>
      <c r="G62" s="370"/>
      <c r="M62" s="390" t="e">
        <f>IF(D63+#REF!+#REF!=D62,"OK","'NAPAKA")</f>
        <v>#REF!</v>
      </c>
      <c r="O62" s="356"/>
    </row>
    <row r="63" spans="2:15" s="342" customFormat="1" ht="12">
      <c r="B63" s="371"/>
      <c r="C63" s="391" t="s">
        <v>1174</v>
      </c>
      <c r="D63" s="392">
        <v>82.4392</v>
      </c>
      <c r="E63" s="374" t="s">
        <v>1150</v>
      </c>
      <c r="F63" s="1248"/>
      <c r="G63" s="370">
        <f>D63*F63</f>
        <v>0</v>
      </c>
      <c r="M63" s="393"/>
    </row>
    <row r="64" spans="2:15" s="342" customFormat="1" ht="33.75">
      <c r="B64" s="371" t="s">
        <v>1177</v>
      </c>
      <c r="C64" s="372" t="s">
        <v>1178</v>
      </c>
      <c r="D64" s="394">
        <v>344.4</v>
      </c>
      <c r="E64" s="374" t="s">
        <v>1150</v>
      </c>
      <c r="F64" s="1247"/>
      <c r="G64" s="370">
        <f>D64*F64</f>
        <v>0</v>
      </c>
    </row>
    <row r="65" spans="2:16" ht="45">
      <c r="B65" s="371" t="s">
        <v>1179</v>
      </c>
      <c r="C65" s="372" t="s">
        <v>1180</v>
      </c>
      <c r="D65" s="396">
        <v>44.38</v>
      </c>
      <c r="E65" s="374" t="s">
        <v>1150</v>
      </c>
      <c r="F65" s="1248"/>
      <c r="G65" s="370">
        <f>D65*F65</f>
        <v>0</v>
      </c>
      <c r="M65" s="342"/>
    </row>
    <row r="66" spans="2:16" ht="101.25">
      <c r="B66" s="371" t="s">
        <v>1181</v>
      </c>
      <c r="C66" s="372" t="s">
        <v>1182</v>
      </c>
      <c r="D66" s="396">
        <v>216.64</v>
      </c>
      <c r="E66" s="374" t="s">
        <v>1150</v>
      </c>
      <c r="F66" s="1248"/>
      <c r="G66" s="370">
        <f>D66*F66</f>
        <v>0</v>
      </c>
      <c r="M66" s="342"/>
    </row>
    <row r="67" spans="2:16" ht="56.25">
      <c r="B67" s="371" t="s">
        <v>1183</v>
      </c>
      <c r="C67" s="372" t="s">
        <v>1184</v>
      </c>
      <c r="D67" s="388">
        <v>883.73</v>
      </c>
      <c r="E67" s="374"/>
      <c r="F67" s="389"/>
      <c r="G67" s="370"/>
    </row>
    <row r="68" spans="2:16" ht="22.5">
      <c r="B68" s="397"/>
      <c r="C68" s="279" t="s">
        <v>1185</v>
      </c>
      <c r="D68" s="396">
        <v>883.73</v>
      </c>
      <c r="E68" s="374" t="s">
        <v>1150</v>
      </c>
      <c r="F68" s="1248"/>
      <c r="G68" s="370">
        <f>D68*F68</f>
        <v>0</v>
      </c>
      <c r="L68" s="278"/>
      <c r="M68" s="278"/>
      <c r="N68" s="278"/>
      <c r="O68" s="278"/>
      <c r="P68" s="278"/>
    </row>
    <row r="69" spans="2:16" ht="45">
      <c r="B69" s="371" t="s">
        <v>1186</v>
      </c>
      <c r="C69" s="372" t="s">
        <v>1187</v>
      </c>
      <c r="D69" s="388">
        <v>120.54</v>
      </c>
      <c r="E69" s="374"/>
      <c r="F69" s="389"/>
      <c r="G69" s="370"/>
      <c r="L69" s="278"/>
      <c r="M69" s="278"/>
      <c r="N69" s="278"/>
      <c r="O69" s="278"/>
      <c r="P69" s="278"/>
    </row>
    <row r="70" spans="2:16">
      <c r="B70" s="371"/>
      <c r="C70" s="279" t="s">
        <v>1188</v>
      </c>
      <c r="D70" s="396">
        <v>120.54</v>
      </c>
      <c r="E70" s="374" t="s">
        <v>1150</v>
      </c>
      <c r="F70" s="1248"/>
      <c r="G70" s="370">
        <f>D70*F70</f>
        <v>0</v>
      </c>
      <c r="L70" s="278"/>
      <c r="M70" s="278"/>
      <c r="N70" s="278"/>
      <c r="O70" s="278"/>
      <c r="P70" s="278"/>
    </row>
    <row r="71" spans="2:16" ht="22.5">
      <c r="B71" s="397" t="s">
        <v>1189</v>
      </c>
      <c r="C71" s="279" t="s">
        <v>1190</v>
      </c>
      <c r="D71" s="394">
        <v>1262.7999999999997</v>
      </c>
      <c r="E71" s="374" t="s">
        <v>1150</v>
      </c>
      <c r="F71" s="395"/>
      <c r="G71" s="370">
        <f>D71*F71</f>
        <v>0</v>
      </c>
      <c r="L71" s="278"/>
      <c r="M71" s="278"/>
      <c r="N71" s="278"/>
      <c r="O71" s="278"/>
      <c r="P71" s="278"/>
    </row>
    <row r="72" spans="2:16" ht="56.25">
      <c r="B72" s="398" t="s">
        <v>1191</v>
      </c>
      <c r="C72" s="399" t="s">
        <v>1192</v>
      </c>
      <c r="D72" s="400">
        <v>4</v>
      </c>
      <c r="E72" s="401" t="s">
        <v>1150</v>
      </c>
      <c r="F72" s="1252"/>
      <c r="G72" s="403">
        <f>D72*F72</f>
        <v>0</v>
      </c>
      <c r="L72" s="278"/>
      <c r="M72" s="278"/>
      <c r="N72" s="278"/>
      <c r="O72" s="278"/>
      <c r="P72" s="278"/>
    </row>
    <row r="73" spans="2:16" ht="67.5">
      <c r="B73" s="398" t="s">
        <v>1193</v>
      </c>
      <c r="C73" s="399" t="s">
        <v>1194</v>
      </c>
      <c r="D73" s="400"/>
      <c r="E73" s="401"/>
      <c r="F73" s="402"/>
      <c r="G73" s="403"/>
      <c r="L73" s="278"/>
      <c r="M73" s="278"/>
      <c r="N73" s="278"/>
      <c r="O73" s="278"/>
      <c r="P73" s="278"/>
    </row>
    <row r="74" spans="2:16" s="342" customFormat="1">
      <c r="B74" s="404"/>
      <c r="C74" s="405" t="s">
        <v>1195</v>
      </c>
      <c r="D74" s="400">
        <v>10</v>
      </c>
      <c r="E74" s="401" t="s">
        <v>1150</v>
      </c>
      <c r="F74" s="1252"/>
      <c r="G74" s="403">
        <f t="shared" ref="G74:G79" si="1">D74*F74</f>
        <v>0</v>
      </c>
      <c r="L74" s="278"/>
      <c r="M74" s="278"/>
      <c r="N74" s="278"/>
      <c r="O74" s="278"/>
      <c r="P74" s="278"/>
    </row>
    <row r="75" spans="2:16" s="369" customFormat="1">
      <c r="B75" s="398"/>
      <c r="C75" s="405" t="s">
        <v>1196</v>
      </c>
      <c r="D75" s="400">
        <v>5</v>
      </c>
      <c r="E75" s="401" t="s">
        <v>1150</v>
      </c>
      <c r="F75" s="1252"/>
      <c r="G75" s="403">
        <f t="shared" si="1"/>
        <v>0</v>
      </c>
      <c r="L75" s="278" t="s">
        <v>1197</v>
      </c>
      <c r="M75" s="278"/>
      <c r="N75" s="278"/>
      <c r="O75" s="278"/>
      <c r="P75" s="278"/>
    </row>
    <row r="76" spans="2:16" s="369" customFormat="1">
      <c r="B76" s="398"/>
      <c r="C76" s="405" t="s">
        <v>1198</v>
      </c>
      <c r="D76" s="400">
        <v>10</v>
      </c>
      <c r="E76" s="401" t="s">
        <v>1150</v>
      </c>
      <c r="F76" s="1252"/>
      <c r="G76" s="403">
        <f t="shared" si="1"/>
        <v>0</v>
      </c>
      <c r="L76" s="278"/>
      <c r="M76" s="278"/>
      <c r="N76" s="278"/>
      <c r="O76" s="278"/>
      <c r="P76" s="278"/>
    </row>
    <row r="77" spans="2:16" s="369" customFormat="1">
      <c r="B77" s="398"/>
      <c r="C77" s="405" t="s">
        <v>1199</v>
      </c>
      <c r="D77" s="400">
        <v>6</v>
      </c>
      <c r="E77" s="401" t="s">
        <v>1150</v>
      </c>
      <c r="F77" s="1252"/>
      <c r="G77" s="403">
        <f t="shared" si="1"/>
        <v>0</v>
      </c>
      <c r="L77" s="278"/>
      <c r="M77" s="278"/>
      <c r="N77" s="278"/>
      <c r="O77" s="278"/>
      <c r="P77" s="278"/>
    </row>
    <row r="78" spans="2:16" s="369" customFormat="1">
      <c r="B78" s="398"/>
      <c r="C78" s="405" t="s">
        <v>1200</v>
      </c>
      <c r="D78" s="400">
        <v>10</v>
      </c>
      <c r="E78" s="401" t="s">
        <v>1150</v>
      </c>
      <c r="F78" s="1252"/>
      <c r="G78" s="403">
        <f t="shared" si="1"/>
        <v>0</v>
      </c>
      <c r="L78" s="278"/>
      <c r="M78" s="278"/>
      <c r="N78" s="278"/>
      <c r="O78" s="278"/>
      <c r="P78" s="278"/>
    </row>
    <row r="79" spans="2:16" s="369" customFormat="1" ht="22.5">
      <c r="B79" s="371" t="s">
        <v>1201</v>
      </c>
      <c r="C79" s="372" t="s">
        <v>1202</v>
      </c>
      <c r="D79" s="394">
        <v>1722</v>
      </c>
      <c r="E79" s="374" t="s">
        <v>1150</v>
      </c>
      <c r="F79" s="1247"/>
      <c r="G79" s="370">
        <f t="shared" si="1"/>
        <v>0</v>
      </c>
      <c r="L79" s="278"/>
      <c r="M79" s="278"/>
      <c r="N79" s="278"/>
      <c r="O79" s="278"/>
      <c r="P79" s="278"/>
    </row>
    <row r="80" spans="2:16" s="407" customFormat="1">
      <c r="B80" s="371"/>
      <c r="C80" s="372"/>
      <c r="D80" s="406"/>
      <c r="E80" s="374"/>
      <c r="F80" s="370"/>
      <c r="G80" s="370"/>
      <c r="L80" s="278"/>
      <c r="M80" s="278"/>
      <c r="N80" s="278"/>
      <c r="O80" s="278"/>
      <c r="P80" s="278"/>
    </row>
    <row r="81" spans="2:16" s="407" customFormat="1" ht="11.25">
      <c r="B81" s="408" t="s">
        <v>1205</v>
      </c>
      <c r="C81" s="409"/>
      <c r="D81" s="369"/>
      <c r="E81" s="369"/>
      <c r="F81" s="369"/>
      <c r="G81" s="370">
        <f>SUBTOTAL(109,Tabela516[cena])</f>
        <v>0</v>
      </c>
    </row>
    <row r="82" spans="2:16" s="407" customFormat="1" ht="11.25">
      <c r="B82" s="408"/>
      <c r="C82" s="409"/>
      <c r="D82" s="369"/>
      <c r="E82" s="369"/>
      <c r="F82" s="369"/>
      <c r="G82" s="370"/>
    </row>
    <row r="83" spans="2:16" s="407" customFormat="1">
      <c r="B83" s="340"/>
      <c r="C83" s="341"/>
      <c r="D83" s="340"/>
      <c r="E83" s="340"/>
      <c r="F83" s="340"/>
      <c r="G83" s="340"/>
    </row>
    <row r="84" spans="2:16" s="369" customFormat="1" ht="24">
      <c r="B84" s="362" t="s">
        <v>1206</v>
      </c>
      <c r="C84" s="363" t="s">
        <v>1207</v>
      </c>
      <c r="D84" s="364" t="s">
        <v>923</v>
      </c>
      <c r="E84" s="365" t="s">
        <v>1150</v>
      </c>
      <c r="F84" s="366" t="s">
        <v>1151</v>
      </c>
      <c r="G84" s="364" t="s">
        <v>1152</v>
      </c>
      <c r="M84" s="407"/>
    </row>
    <row r="85" spans="2:16" s="407" customFormat="1" ht="11.25">
      <c r="B85" s="367"/>
      <c r="C85" s="409"/>
      <c r="D85" s="369"/>
      <c r="E85" s="369"/>
      <c r="F85" s="369"/>
      <c r="G85" s="370"/>
      <c r="M85" s="369"/>
    </row>
    <row r="86" spans="2:16" ht="78.75">
      <c r="B86" s="371" t="s">
        <v>1075</v>
      </c>
      <c r="C86" s="368" t="s">
        <v>1208</v>
      </c>
      <c r="D86" s="413">
        <v>574</v>
      </c>
      <c r="E86" s="374" t="s">
        <v>1150</v>
      </c>
      <c r="F86" s="1251"/>
      <c r="G86" s="370">
        <f t="shared" ref="G86:G93" si="2">D86*F86</f>
        <v>0</v>
      </c>
      <c r="K86" s="412"/>
      <c r="M86" s="369"/>
    </row>
    <row r="87" spans="2:16" ht="56.25">
      <c r="B87" s="398" t="s">
        <v>1154</v>
      </c>
      <c r="C87" s="399" t="s">
        <v>1209</v>
      </c>
      <c r="D87" s="414">
        <v>16</v>
      </c>
      <c r="E87" s="401" t="s">
        <v>1150</v>
      </c>
      <c r="F87" s="1252"/>
      <c r="G87" s="403">
        <f t="shared" si="2"/>
        <v>0</v>
      </c>
    </row>
    <row r="88" spans="2:16" s="415" customFormat="1" ht="22.5">
      <c r="B88" s="398" t="s">
        <v>1156</v>
      </c>
      <c r="C88" s="399" t="s">
        <v>1210</v>
      </c>
      <c r="D88" s="414">
        <v>2</v>
      </c>
      <c r="E88" s="401" t="s">
        <v>1150</v>
      </c>
      <c r="F88" s="1252"/>
      <c r="G88" s="403">
        <f t="shared" si="2"/>
        <v>0</v>
      </c>
      <c r="M88" s="340"/>
    </row>
    <row r="89" spans="2:16" s="384" customFormat="1" ht="33.75">
      <c r="B89" s="371" t="s">
        <v>1158</v>
      </c>
      <c r="C89" s="410" t="s">
        <v>1211</v>
      </c>
      <c r="D89" s="413">
        <v>574</v>
      </c>
      <c r="E89" s="374" t="s">
        <v>1150</v>
      </c>
      <c r="F89" s="1251"/>
      <c r="G89" s="370">
        <f t="shared" si="2"/>
        <v>0</v>
      </c>
      <c r="M89" s="415"/>
    </row>
    <row r="90" spans="2:16" s="407" customFormat="1" ht="33.75">
      <c r="B90" s="398" t="s">
        <v>1160</v>
      </c>
      <c r="C90" s="372" t="s">
        <v>1212</v>
      </c>
      <c r="D90" s="416">
        <v>50</v>
      </c>
      <c r="E90" s="374" t="s">
        <v>1150</v>
      </c>
      <c r="F90" s="1253"/>
      <c r="G90" s="370">
        <f t="shared" si="2"/>
        <v>0</v>
      </c>
      <c r="M90" s="384"/>
    </row>
    <row r="91" spans="2:16" s="407" customFormat="1" ht="22.5">
      <c r="B91" s="398" t="s">
        <v>1162</v>
      </c>
      <c r="C91" s="410" t="s">
        <v>1213</v>
      </c>
      <c r="D91" s="413">
        <v>574</v>
      </c>
      <c r="E91" s="374" t="s">
        <v>1150</v>
      </c>
      <c r="F91" s="1251"/>
      <c r="G91" s="370">
        <f t="shared" si="2"/>
        <v>0</v>
      </c>
    </row>
    <row r="92" spans="2:16" s="407" customFormat="1" ht="34.5">
      <c r="B92" s="371" t="s">
        <v>1164</v>
      </c>
      <c r="C92" s="410" t="s">
        <v>1215</v>
      </c>
      <c r="D92" s="416">
        <v>17</v>
      </c>
      <c r="E92" s="374" t="s">
        <v>1150</v>
      </c>
      <c r="F92" s="1253"/>
      <c r="G92" s="370">
        <f t="shared" si="2"/>
        <v>0</v>
      </c>
      <c r="K92" s="412"/>
    </row>
    <row r="93" spans="2:16" s="407" customFormat="1" ht="34.5">
      <c r="B93" s="398" t="s">
        <v>1214</v>
      </c>
      <c r="C93" s="409" t="s">
        <v>1216</v>
      </c>
      <c r="D93" s="416">
        <v>20</v>
      </c>
      <c r="E93" s="374" t="s">
        <v>1150</v>
      </c>
      <c r="F93" s="1253"/>
      <c r="G93" s="370">
        <f t="shared" si="2"/>
        <v>0</v>
      </c>
      <c r="K93" s="412"/>
    </row>
    <row r="94" spans="2:16" s="369" customFormat="1" ht="23.25">
      <c r="B94" s="398" t="s">
        <v>1166</v>
      </c>
      <c r="C94" s="418" t="s">
        <v>1217</v>
      </c>
      <c r="D94" s="419"/>
      <c r="E94" s="381"/>
      <c r="F94" s="382"/>
      <c r="G94" s="383"/>
      <c r="K94" s="412"/>
      <c r="M94" s="407"/>
    </row>
    <row r="95" spans="2:16" s="411" customFormat="1" ht="15">
      <c r="B95" s="371" t="s">
        <v>1168</v>
      </c>
      <c r="C95" s="420" t="s">
        <v>1218</v>
      </c>
      <c r="D95" s="419">
        <v>4</v>
      </c>
      <c r="E95" s="381" t="s">
        <v>1150</v>
      </c>
      <c r="F95" s="1250"/>
      <c r="G95" s="383">
        <f>D95*F95</f>
        <v>0</v>
      </c>
      <c r="K95" s="421"/>
      <c r="L95" s="422"/>
      <c r="M95" s="369"/>
      <c r="N95" s="422"/>
      <c r="O95" s="422"/>
      <c r="P95" s="422"/>
    </row>
    <row r="96" spans="2:16" s="411" customFormat="1" ht="15">
      <c r="B96" s="398" t="s">
        <v>1170</v>
      </c>
      <c r="C96" s="420" t="s">
        <v>1219</v>
      </c>
      <c r="D96" s="419">
        <v>3</v>
      </c>
      <c r="E96" s="381" t="s">
        <v>1150</v>
      </c>
      <c r="F96" s="1250"/>
      <c r="G96" s="383">
        <f t="shared" ref="G96:G103" si="3">D96*F96</f>
        <v>0</v>
      </c>
      <c r="K96" s="421"/>
      <c r="L96" s="422"/>
      <c r="M96" s="369"/>
      <c r="N96" s="422"/>
      <c r="O96" s="422"/>
      <c r="P96" s="422"/>
    </row>
    <row r="97" spans="2:13" s="369" customFormat="1" ht="34.5">
      <c r="B97" s="398" t="s">
        <v>1172</v>
      </c>
      <c r="C97" s="418" t="s">
        <v>1220</v>
      </c>
      <c r="D97" s="419">
        <v>3</v>
      </c>
      <c r="E97" s="381" t="s">
        <v>1150</v>
      </c>
      <c r="F97" s="1250"/>
      <c r="G97" s="383">
        <f t="shared" si="3"/>
        <v>0</v>
      </c>
      <c r="K97" s="412"/>
      <c r="M97" s="422"/>
    </row>
    <row r="98" spans="2:13" s="369" customFormat="1" ht="34.5">
      <c r="B98" s="371" t="s">
        <v>1175</v>
      </c>
      <c r="C98" s="418" t="s">
        <v>1221</v>
      </c>
      <c r="D98" s="419">
        <v>1</v>
      </c>
      <c r="E98" s="381" t="s">
        <v>1150</v>
      </c>
      <c r="F98" s="1250"/>
      <c r="G98" s="383">
        <f>D98*F98</f>
        <v>0</v>
      </c>
      <c r="K98" s="412"/>
    </row>
    <row r="99" spans="2:13" s="369" customFormat="1" ht="23.25">
      <c r="B99" s="398" t="s">
        <v>1177</v>
      </c>
      <c r="C99" s="423" t="s">
        <v>1222</v>
      </c>
      <c r="D99" s="419">
        <v>10</v>
      </c>
      <c r="E99" s="381" t="s">
        <v>1150</v>
      </c>
      <c r="F99" s="1250"/>
      <c r="G99" s="383">
        <f t="shared" si="3"/>
        <v>0</v>
      </c>
      <c r="K99" s="412"/>
    </row>
    <row r="100" spans="2:13" s="369" customFormat="1" ht="45">
      <c r="B100" s="398" t="s">
        <v>1179</v>
      </c>
      <c r="C100" s="423" t="s">
        <v>1223</v>
      </c>
      <c r="D100" s="419">
        <v>4</v>
      </c>
      <c r="E100" s="381" t="s">
        <v>1150</v>
      </c>
      <c r="F100" s="1250"/>
      <c r="G100" s="383">
        <f t="shared" si="3"/>
        <v>0</v>
      </c>
    </row>
    <row r="101" spans="2:13" s="369" customFormat="1" ht="22.5">
      <c r="B101" s="371" t="s">
        <v>1181</v>
      </c>
      <c r="C101" s="423" t="s">
        <v>1224</v>
      </c>
      <c r="D101" s="424">
        <v>574</v>
      </c>
      <c r="E101" s="381" t="s">
        <v>1150</v>
      </c>
      <c r="F101" s="1254"/>
      <c r="G101" s="383">
        <f t="shared" si="3"/>
        <v>0</v>
      </c>
    </row>
    <row r="102" spans="2:13" s="369" customFormat="1" ht="33.75">
      <c r="B102" s="398" t="s">
        <v>1183</v>
      </c>
      <c r="C102" s="423" t="s">
        <v>1225</v>
      </c>
      <c r="D102" s="387">
        <v>3</v>
      </c>
      <c r="E102" s="381" t="s">
        <v>1150</v>
      </c>
      <c r="F102" s="1249"/>
      <c r="G102" s="383">
        <f t="shared" si="3"/>
        <v>0</v>
      </c>
    </row>
    <row r="103" spans="2:13" s="369" customFormat="1" ht="11.25">
      <c r="B103" s="371" t="s">
        <v>1186</v>
      </c>
      <c r="C103" s="410" t="s">
        <v>1226</v>
      </c>
      <c r="D103" s="413">
        <v>574</v>
      </c>
      <c r="E103" s="374" t="s">
        <v>1150</v>
      </c>
      <c r="F103" s="1251"/>
      <c r="G103" s="370">
        <f t="shared" si="3"/>
        <v>0</v>
      </c>
    </row>
    <row r="104" spans="2:13" s="369" customFormat="1" ht="11.25">
      <c r="B104" s="371"/>
      <c r="C104" s="372"/>
      <c r="D104" s="411"/>
      <c r="E104" s="374"/>
      <c r="F104" s="370"/>
      <c r="G104" s="370"/>
    </row>
    <row r="105" spans="2:13" s="369" customFormat="1" ht="11.25">
      <c r="B105" s="1245" t="s">
        <v>1227</v>
      </c>
      <c r="C105" s="306"/>
      <c r="D105" s="286"/>
      <c r="E105" s="286"/>
      <c r="F105" s="286"/>
      <c r="G105" s="289">
        <f>SUBTOTAL(109,Tabela5717[cena])</f>
        <v>0</v>
      </c>
    </row>
    <row r="106" spans="2:13" s="369" customFormat="1" ht="12">
      <c r="B106" s="425"/>
      <c r="C106" s="357"/>
      <c r="D106" s="342"/>
      <c r="E106" s="342"/>
      <c r="F106" s="342"/>
      <c r="G106" s="343"/>
    </row>
    <row r="107" spans="2:13" s="369" customFormat="1" ht="24">
      <c r="B107" s="362" t="s">
        <v>1228</v>
      </c>
      <c r="C107" s="363" t="s">
        <v>1229</v>
      </c>
      <c r="D107" s="364" t="s">
        <v>923</v>
      </c>
      <c r="E107" s="365" t="s">
        <v>1150</v>
      </c>
      <c r="F107" s="366" t="s">
        <v>1151</v>
      </c>
      <c r="G107" s="364" t="s">
        <v>1152</v>
      </c>
    </row>
    <row r="108" spans="2:13" s="369" customFormat="1" ht="11.25">
      <c r="B108" s="367"/>
      <c r="C108" s="409"/>
      <c r="G108" s="370"/>
    </row>
    <row r="109" spans="2:13" s="369" customFormat="1" ht="56.25">
      <c r="B109" s="371" t="s">
        <v>1075</v>
      </c>
      <c r="C109" s="372" t="s">
        <v>1230</v>
      </c>
      <c r="D109" s="416">
        <v>98</v>
      </c>
      <c r="E109" s="374"/>
      <c r="F109" s="375"/>
      <c r="G109" s="376"/>
    </row>
    <row r="110" spans="2:13" s="369" customFormat="1" ht="11.25">
      <c r="B110" s="371"/>
      <c r="C110" s="409" t="s">
        <v>1231</v>
      </c>
      <c r="D110" s="413">
        <v>588</v>
      </c>
      <c r="E110" s="374" t="s">
        <v>1150</v>
      </c>
      <c r="F110" s="1251"/>
      <c r="G110" s="376">
        <f>D110*F110</f>
        <v>0</v>
      </c>
    </row>
    <row r="111" spans="2:13" s="369" customFormat="1" ht="129.75" customHeight="1">
      <c r="B111" s="371" t="s">
        <v>1154</v>
      </c>
      <c r="C111" s="368" t="s">
        <v>1232</v>
      </c>
      <c r="D111" s="411"/>
      <c r="E111" s="374"/>
      <c r="F111" s="417"/>
      <c r="G111" s="370"/>
    </row>
    <row r="112" spans="2:13" s="369" customFormat="1" ht="11.25">
      <c r="B112" s="397"/>
      <c r="C112" s="426" t="s">
        <v>1233</v>
      </c>
      <c r="D112" s="416">
        <v>6</v>
      </c>
      <c r="E112" s="374" t="s">
        <v>1150</v>
      </c>
      <c r="F112" s="1253"/>
      <c r="G112" s="370">
        <f>D112*F112</f>
        <v>0</v>
      </c>
      <c r="I112" s="369">
        <v>1</v>
      </c>
    </row>
    <row r="113" spans="2:9" s="369" customFormat="1" ht="11.25">
      <c r="B113" s="371"/>
      <c r="C113" s="372" t="s">
        <v>1234</v>
      </c>
      <c r="D113" s="416">
        <v>3</v>
      </c>
      <c r="E113" s="374" t="s">
        <v>1150</v>
      </c>
      <c r="F113" s="1253"/>
      <c r="G113" s="370">
        <f>D113*F113</f>
        <v>0</v>
      </c>
      <c r="I113" s="369">
        <v>1</v>
      </c>
    </row>
    <row r="114" spans="2:9" s="369" customFormat="1" ht="11.25">
      <c r="B114" s="397"/>
      <c r="C114" s="372" t="s">
        <v>1235</v>
      </c>
      <c r="D114" s="416">
        <v>3</v>
      </c>
      <c r="E114" s="374" t="s">
        <v>1150</v>
      </c>
      <c r="F114" s="1253"/>
      <c r="G114" s="370">
        <f>D114*F114</f>
        <v>0</v>
      </c>
      <c r="I114" s="369">
        <v>1</v>
      </c>
    </row>
    <row r="115" spans="2:9" s="369" customFormat="1" ht="11.25">
      <c r="B115" s="397"/>
      <c r="C115" s="426" t="s">
        <v>1236</v>
      </c>
      <c r="D115" s="416">
        <v>3</v>
      </c>
      <c r="E115" s="374" t="s">
        <v>1150</v>
      </c>
      <c r="F115" s="1253"/>
      <c r="G115" s="370">
        <f>D115*F115</f>
        <v>0</v>
      </c>
      <c r="I115" s="369">
        <v>1</v>
      </c>
    </row>
    <row r="116" spans="2:9" s="369" customFormat="1" ht="11.25">
      <c r="B116" s="397"/>
      <c r="C116" s="426" t="s">
        <v>1237</v>
      </c>
      <c r="D116" s="416">
        <v>2</v>
      </c>
      <c r="E116" s="374" t="s">
        <v>1150</v>
      </c>
      <c r="F116" s="1253"/>
      <c r="G116" s="370">
        <f>D116*F116</f>
        <v>0</v>
      </c>
    </row>
    <row r="117" spans="2:9">
      <c r="B117" s="371"/>
      <c r="C117" s="427" t="s">
        <v>1238</v>
      </c>
      <c r="D117" s="416">
        <v>17</v>
      </c>
      <c r="E117" s="374"/>
      <c r="F117" s="375"/>
      <c r="G117" s="370"/>
      <c r="I117" s="340">
        <v>1</v>
      </c>
    </row>
    <row r="118" spans="2:9" ht="78.75">
      <c r="B118" s="371" t="s">
        <v>1156</v>
      </c>
      <c r="C118" s="409" t="s">
        <v>1239</v>
      </c>
      <c r="D118" s="416"/>
      <c r="E118" s="374"/>
      <c r="F118" s="375"/>
      <c r="G118" s="370"/>
    </row>
    <row r="119" spans="2:9">
      <c r="B119" s="371"/>
      <c r="C119" s="409" t="s">
        <v>1240</v>
      </c>
      <c r="D119" s="416">
        <v>8</v>
      </c>
      <c r="E119" s="374" t="s">
        <v>1150</v>
      </c>
      <c r="F119" s="1253"/>
      <c r="G119" s="370">
        <f t="shared" ref="G119:G125" si="4">D119*F119</f>
        <v>0</v>
      </c>
    </row>
    <row r="120" spans="2:9">
      <c r="B120" s="371"/>
      <c r="C120" s="409" t="s">
        <v>1241</v>
      </c>
      <c r="D120" s="416">
        <v>2</v>
      </c>
      <c r="E120" s="374" t="s">
        <v>1150</v>
      </c>
      <c r="F120" s="1253"/>
      <c r="G120" s="370">
        <f t="shared" si="4"/>
        <v>0</v>
      </c>
      <c r="I120" s="340">
        <v>3</v>
      </c>
    </row>
    <row r="121" spans="2:9">
      <c r="B121" s="397"/>
      <c r="C121" s="409" t="s">
        <v>1242</v>
      </c>
      <c r="D121" s="416">
        <v>4</v>
      </c>
      <c r="E121" s="374" t="s">
        <v>1150</v>
      </c>
      <c r="F121" s="1253"/>
      <c r="G121" s="370">
        <f t="shared" si="4"/>
        <v>0</v>
      </c>
      <c r="I121" s="340">
        <v>4</v>
      </c>
    </row>
    <row r="122" spans="2:9">
      <c r="B122" s="397"/>
      <c r="C122" s="409" t="s">
        <v>1243</v>
      </c>
      <c r="D122" s="416">
        <v>1</v>
      </c>
      <c r="E122" s="374" t="s">
        <v>1150</v>
      </c>
      <c r="F122" s="1253"/>
      <c r="G122" s="370">
        <f t="shared" si="4"/>
        <v>0</v>
      </c>
    </row>
    <row r="123" spans="2:9">
      <c r="B123" s="397"/>
      <c r="C123" s="409" t="s">
        <v>1244</v>
      </c>
      <c r="D123" s="416">
        <v>3</v>
      </c>
      <c r="E123" s="374" t="s">
        <v>1150</v>
      </c>
      <c r="F123" s="1253"/>
      <c r="G123" s="370">
        <f t="shared" si="4"/>
        <v>0</v>
      </c>
    </row>
    <row r="124" spans="2:9">
      <c r="B124" s="397"/>
      <c r="C124" s="409" t="s">
        <v>1245</v>
      </c>
      <c r="D124" s="416">
        <v>1</v>
      </c>
      <c r="E124" s="374" t="s">
        <v>1150</v>
      </c>
      <c r="F124" s="1253"/>
      <c r="G124" s="370">
        <f t="shared" si="4"/>
        <v>0</v>
      </c>
    </row>
    <row r="125" spans="2:9">
      <c r="B125" s="397"/>
      <c r="C125" s="409" t="s">
        <v>1246</v>
      </c>
      <c r="D125" s="416">
        <v>1</v>
      </c>
      <c r="E125" s="374" t="s">
        <v>1150</v>
      </c>
      <c r="F125" s="1253"/>
      <c r="G125" s="370">
        <f t="shared" si="4"/>
        <v>0</v>
      </c>
    </row>
    <row r="126" spans="2:9">
      <c r="B126" s="371"/>
      <c r="C126" s="427" t="s">
        <v>1247</v>
      </c>
      <c r="D126" s="416">
        <v>20</v>
      </c>
      <c r="E126" s="374"/>
      <c r="F126" s="375"/>
      <c r="G126" s="370"/>
      <c r="H126" s="369"/>
      <c r="I126" s="369">
        <v>1</v>
      </c>
    </row>
    <row r="127" spans="2:9" ht="45">
      <c r="B127" s="371" t="s">
        <v>1158</v>
      </c>
      <c r="C127" s="372" t="s">
        <v>1248</v>
      </c>
      <c r="D127" s="416"/>
      <c r="E127" s="374"/>
      <c r="F127" s="375"/>
      <c r="G127" s="370"/>
    </row>
    <row r="128" spans="2:9">
      <c r="B128" s="397"/>
      <c r="C128" s="427" t="s">
        <v>1249</v>
      </c>
      <c r="D128" s="416">
        <v>4</v>
      </c>
      <c r="E128" s="374" t="s">
        <v>1150</v>
      </c>
      <c r="F128" s="1253"/>
      <c r="G128" s="370">
        <f>D128*F128</f>
        <v>0</v>
      </c>
    </row>
    <row r="129" spans="2:9">
      <c r="B129" s="397"/>
      <c r="C129" s="427" t="s">
        <v>1250</v>
      </c>
      <c r="D129" s="416">
        <v>3</v>
      </c>
      <c r="E129" s="374" t="s">
        <v>1150</v>
      </c>
      <c r="F129" s="1253"/>
      <c r="G129" s="370">
        <f>D129*F129</f>
        <v>0</v>
      </c>
      <c r="I129" s="340">
        <v>1</v>
      </c>
    </row>
    <row r="130" spans="2:9">
      <c r="B130" s="371" t="s">
        <v>1160</v>
      </c>
      <c r="C130" s="409" t="s">
        <v>1251</v>
      </c>
      <c r="D130" s="416">
        <v>2</v>
      </c>
      <c r="E130" s="374" t="s">
        <v>1150</v>
      </c>
      <c r="F130" s="1253"/>
      <c r="G130" s="370">
        <f>D130*F130</f>
        <v>0</v>
      </c>
      <c r="I130" s="340">
        <v>1</v>
      </c>
    </row>
    <row r="131" spans="2:9">
      <c r="B131" s="397" t="s">
        <v>1252</v>
      </c>
      <c r="C131" s="409" t="s">
        <v>1253</v>
      </c>
      <c r="D131" s="416">
        <v>2</v>
      </c>
      <c r="E131" s="374" t="s">
        <v>1150</v>
      </c>
      <c r="F131" s="1253"/>
      <c r="G131" s="370">
        <f>D131*F131</f>
        <v>0</v>
      </c>
    </row>
    <row r="132" spans="2:9" ht="22.5">
      <c r="B132" s="397" t="s">
        <v>1162</v>
      </c>
      <c r="C132" s="428" t="s">
        <v>1254</v>
      </c>
      <c r="D132" s="416">
        <v>2</v>
      </c>
      <c r="E132" s="429" t="s">
        <v>1150</v>
      </c>
      <c r="F132" s="1253"/>
      <c r="G132" s="370">
        <f>D132*F132</f>
        <v>0</v>
      </c>
      <c r="I132" s="340">
        <v>1</v>
      </c>
    </row>
    <row r="133" spans="2:9">
      <c r="B133" s="397"/>
      <c r="C133" s="430" t="s">
        <v>1255</v>
      </c>
      <c r="D133" s="431">
        <v>13</v>
      </c>
      <c r="E133" s="432"/>
      <c r="F133" s="433"/>
      <c r="G133" s="434"/>
      <c r="I133" s="340">
        <v>1</v>
      </c>
    </row>
    <row r="134" spans="2:9" ht="22.5">
      <c r="B134" s="371" t="s">
        <v>1164</v>
      </c>
      <c r="C134" s="372" t="s">
        <v>1256</v>
      </c>
      <c r="D134" s="387">
        <v>3</v>
      </c>
      <c r="E134" s="381" t="s">
        <v>1150</v>
      </c>
      <c r="F134" s="1249"/>
      <c r="G134" s="383">
        <f>D134*F134</f>
        <v>0</v>
      </c>
    </row>
    <row r="135" spans="2:9" ht="33.75">
      <c r="B135" s="371" t="s">
        <v>1214</v>
      </c>
      <c r="C135" s="409" t="s">
        <v>1257</v>
      </c>
      <c r="D135" s="411">
        <v>0.1</v>
      </c>
      <c r="E135" s="374" t="s">
        <v>1204</v>
      </c>
      <c r="F135" s="370"/>
      <c r="G135" s="370">
        <f>D135*F135</f>
        <v>0</v>
      </c>
    </row>
    <row r="136" spans="2:9">
      <c r="B136" s="371"/>
      <c r="C136" s="409"/>
      <c r="D136" s="411"/>
      <c r="E136" s="374"/>
      <c r="F136" s="370"/>
      <c r="G136" s="370"/>
    </row>
    <row r="137" spans="2:9">
      <c r="B137" s="435" t="s">
        <v>1258</v>
      </c>
      <c r="C137" s="426"/>
      <c r="D137" s="277"/>
      <c r="E137" s="277"/>
      <c r="F137" s="433"/>
      <c r="G137" s="434">
        <f>SUBTOTAL(109,Tabela57918[cena])</f>
        <v>0</v>
      </c>
    </row>
    <row r="138" spans="2:9">
      <c r="F138" s="436"/>
    </row>
    <row r="139" spans="2:9" ht="24">
      <c r="B139" s="362" t="s">
        <v>1259</v>
      </c>
      <c r="C139" s="363" t="s">
        <v>1141</v>
      </c>
      <c r="D139" s="364" t="s">
        <v>923</v>
      </c>
      <c r="E139" s="365" t="s">
        <v>1150</v>
      </c>
      <c r="F139" s="366" t="s">
        <v>1151</v>
      </c>
      <c r="G139" s="364" t="s">
        <v>1152</v>
      </c>
    </row>
    <row r="140" spans="2:9">
      <c r="B140" s="367"/>
      <c r="C140" s="409"/>
      <c r="D140" s="369"/>
      <c r="E140" s="369"/>
      <c r="F140" s="369"/>
      <c r="G140" s="370"/>
    </row>
    <row r="141" spans="2:9" ht="45">
      <c r="B141" s="371" t="s">
        <v>1075</v>
      </c>
      <c r="C141" s="372" t="s">
        <v>1260</v>
      </c>
      <c r="D141" s="416">
        <v>6</v>
      </c>
      <c r="E141" s="374"/>
      <c r="F141" s="1253"/>
      <c r="G141" s="376">
        <f>D141*F141</f>
        <v>0</v>
      </c>
    </row>
    <row r="142" spans="2:9" ht="22.5">
      <c r="B142" s="371" t="s">
        <v>1154</v>
      </c>
      <c r="C142" s="368" t="s">
        <v>1261</v>
      </c>
      <c r="D142" s="416">
        <v>1</v>
      </c>
      <c r="E142" s="374" t="s">
        <v>1150</v>
      </c>
      <c r="F142" s="1253"/>
      <c r="G142" s="376">
        <f>D142*F142</f>
        <v>0</v>
      </c>
    </row>
    <row r="143" spans="2:9" ht="22.5">
      <c r="B143" s="371" t="s">
        <v>1156</v>
      </c>
      <c r="C143" s="368" t="s">
        <v>1262</v>
      </c>
      <c r="D143" s="437">
        <v>279</v>
      </c>
      <c r="E143" s="374"/>
      <c r="F143" s="438"/>
      <c r="G143" s="370"/>
    </row>
    <row r="144" spans="2:9" ht="22.5">
      <c r="B144" s="371"/>
      <c r="C144" s="409" t="s">
        <v>1263</v>
      </c>
      <c r="D144" s="439">
        <v>279</v>
      </c>
      <c r="E144" s="374" t="s">
        <v>1150</v>
      </c>
      <c r="F144" s="1255"/>
      <c r="G144" s="370">
        <f>D144*F144</f>
        <v>0</v>
      </c>
    </row>
    <row r="145" spans="2:7" ht="78.75">
      <c r="B145" s="371" t="s">
        <v>1158</v>
      </c>
      <c r="C145" s="372" t="s">
        <v>2241</v>
      </c>
      <c r="D145" s="439">
        <v>279</v>
      </c>
      <c r="E145" s="374" t="s">
        <v>1150</v>
      </c>
      <c r="F145" s="1255"/>
      <c r="G145" s="370">
        <f t="shared" ref="G145:G152" si="5">D145*F145</f>
        <v>0</v>
      </c>
    </row>
    <row r="146" spans="2:7" ht="22.5">
      <c r="B146" s="371" t="s">
        <v>1160</v>
      </c>
      <c r="C146" s="372" t="s">
        <v>1264</v>
      </c>
      <c r="D146" s="411">
        <v>0.1</v>
      </c>
      <c r="E146" s="374" t="s">
        <v>1204</v>
      </c>
      <c r="F146" s="440"/>
      <c r="G146" s="370"/>
    </row>
    <row r="147" spans="2:7">
      <c r="B147" s="371"/>
      <c r="C147" s="441" t="s">
        <v>1265</v>
      </c>
      <c r="D147" s="442">
        <f>SUM(G141:G145)</f>
        <v>0</v>
      </c>
      <c r="E147" s="443"/>
      <c r="F147" s="417"/>
      <c r="G147" s="370"/>
    </row>
    <row r="148" spans="2:7">
      <c r="B148" s="371"/>
      <c r="C148" s="409"/>
      <c r="D148" s="416"/>
      <c r="E148" s="374"/>
      <c r="F148" s="417"/>
      <c r="G148" s="370"/>
    </row>
    <row r="149" spans="2:7" ht="56.25">
      <c r="B149" s="371" t="s">
        <v>1162</v>
      </c>
      <c r="C149" s="368" t="s">
        <v>1266</v>
      </c>
      <c r="D149" s="413">
        <v>279</v>
      </c>
      <c r="E149" s="374" t="s">
        <v>1150</v>
      </c>
      <c r="F149" s="1256"/>
      <c r="G149" s="370">
        <f t="shared" si="5"/>
        <v>0</v>
      </c>
    </row>
    <row r="150" spans="2:7" ht="22.5">
      <c r="B150" s="371" t="s">
        <v>1164</v>
      </c>
      <c r="C150" s="368" t="s">
        <v>1267</v>
      </c>
      <c r="D150" s="416">
        <v>6</v>
      </c>
      <c r="E150" s="374" t="s">
        <v>1150</v>
      </c>
      <c r="F150" s="1253"/>
      <c r="G150" s="370">
        <f t="shared" si="5"/>
        <v>0</v>
      </c>
    </row>
    <row r="151" spans="2:7">
      <c r="B151" s="371" t="s">
        <v>1214</v>
      </c>
      <c r="C151" s="368" t="s">
        <v>1268</v>
      </c>
      <c r="D151" s="413">
        <v>279</v>
      </c>
      <c r="E151" s="374" t="s">
        <v>1150</v>
      </c>
      <c r="F151" s="1251"/>
      <c r="G151" s="370">
        <f t="shared" si="5"/>
        <v>0</v>
      </c>
    </row>
    <row r="152" spans="2:7" ht="22.5">
      <c r="B152" s="371" t="s">
        <v>1166</v>
      </c>
      <c r="C152" s="368" t="s">
        <v>1269</v>
      </c>
      <c r="D152" s="416">
        <v>6</v>
      </c>
      <c r="E152" s="374" t="s">
        <v>1150</v>
      </c>
      <c r="F152" s="1253"/>
      <c r="G152" s="370">
        <f t="shared" si="5"/>
        <v>0</v>
      </c>
    </row>
    <row r="153" spans="2:7" ht="22.5">
      <c r="B153" s="371" t="s">
        <v>1168</v>
      </c>
      <c r="C153" s="368" t="s">
        <v>1270</v>
      </c>
      <c r="D153" s="413">
        <v>279</v>
      </c>
      <c r="E153" s="374" t="s">
        <v>1150</v>
      </c>
      <c r="F153" s="1251"/>
      <c r="G153" s="370">
        <f>D153*F153</f>
        <v>0</v>
      </c>
    </row>
    <row r="154" spans="2:7">
      <c r="B154" s="371"/>
      <c r="C154" s="409"/>
      <c r="D154" s="411"/>
      <c r="E154" s="374"/>
      <c r="F154" s="1257"/>
      <c r="G154" s="370"/>
    </row>
    <row r="155" spans="2:7">
      <c r="B155" s="371"/>
      <c r="C155" s="441" t="s">
        <v>1271</v>
      </c>
      <c r="D155" s="440">
        <f>SUM(G149:G153)</f>
        <v>0</v>
      </c>
      <c r="E155" s="374"/>
      <c r="F155" s="417"/>
      <c r="G155" s="370"/>
    </row>
    <row r="156" spans="2:7">
      <c r="B156" s="371"/>
      <c r="C156" s="427"/>
      <c r="D156" s="416"/>
      <c r="E156" s="374"/>
      <c r="F156" s="417"/>
      <c r="G156" s="370"/>
    </row>
    <row r="157" spans="2:7" ht="22.5">
      <c r="B157" s="371" t="s">
        <v>1172</v>
      </c>
      <c r="C157" s="410" t="s">
        <v>1272</v>
      </c>
      <c r="D157" s="416"/>
      <c r="E157" s="374"/>
      <c r="F157" s="417"/>
      <c r="G157" s="370"/>
    </row>
    <row r="158" spans="2:7">
      <c r="B158" s="371"/>
      <c r="C158" s="427" t="s">
        <v>1035</v>
      </c>
      <c r="D158" s="413">
        <v>279</v>
      </c>
      <c r="E158" s="374" t="s">
        <v>1150</v>
      </c>
      <c r="F158" s="1253"/>
      <c r="G158" s="370">
        <f t="shared" ref="G158:G160" si="6">D158*F158</f>
        <v>0</v>
      </c>
    </row>
    <row r="159" spans="2:7">
      <c r="B159" s="371"/>
      <c r="C159" s="444" t="s">
        <v>1273</v>
      </c>
      <c r="D159" s="416">
        <v>10</v>
      </c>
      <c r="E159" s="374" t="s">
        <v>1150</v>
      </c>
      <c r="F159" s="1253"/>
      <c r="G159" s="370">
        <f t="shared" si="6"/>
        <v>0</v>
      </c>
    </row>
    <row r="160" spans="2:7" ht="33.75">
      <c r="B160" s="371" t="s">
        <v>1175</v>
      </c>
      <c r="C160" s="372" t="s">
        <v>1274</v>
      </c>
      <c r="D160" s="416">
        <v>6</v>
      </c>
      <c r="E160" s="374" t="s">
        <v>1150</v>
      </c>
      <c r="F160" s="1253"/>
      <c r="G160" s="370">
        <f t="shared" si="6"/>
        <v>0</v>
      </c>
    </row>
    <row r="161" spans="2:7">
      <c r="B161" s="371"/>
      <c r="C161" s="410"/>
      <c r="D161" s="411"/>
      <c r="E161" s="374"/>
      <c r="F161" s="440"/>
      <c r="G161" s="370"/>
    </row>
    <row r="162" spans="2:7">
      <c r="B162" s="371"/>
      <c r="C162" s="441" t="s">
        <v>1275</v>
      </c>
      <c r="D162" s="370">
        <v>4013.2400000000002</v>
      </c>
      <c r="E162" s="374"/>
      <c r="F162" s="417"/>
      <c r="G162" s="370"/>
    </row>
    <row r="163" spans="2:7">
      <c r="B163" s="371"/>
      <c r="C163" s="409"/>
      <c r="D163" s="416"/>
      <c r="E163" s="374"/>
      <c r="F163" s="417"/>
      <c r="G163" s="370"/>
    </row>
    <row r="164" spans="2:7">
      <c r="B164" s="408" t="s">
        <v>1276</v>
      </c>
      <c r="C164" s="409"/>
      <c r="D164" s="369"/>
      <c r="E164" s="369"/>
      <c r="F164" s="417"/>
      <c r="G164" s="370">
        <f>SUBTOTAL(109,Tabela5791618193911012813543561017219[cena])</f>
        <v>0</v>
      </c>
    </row>
    <row r="165" spans="2:7">
      <c r="F165" s="436"/>
    </row>
    <row r="167" spans="2:7">
      <c r="B167" s="361" t="s">
        <v>1277</v>
      </c>
      <c r="F167" s="436"/>
    </row>
    <row r="169" spans="2:7" ht="24">
      <c r="B169" s="362" t="s">
        <v>1015</v>
      </c>
      <c r="C169" s="363" t="s">
        <v>1278</v>
      </c>
      <c r="D169" s="364" t="s">
        <v>923</v>
      </c>
      <c r="E169" s="365" t="s">
        <v>1150</v>
      </c>
      <c r="F169" s="366" t="s">
        <v>1151</v>
      </c>
      <c r="G169" s="364" t="s">
        <v>1152</v>
      </c>
    </row>
    <row r="170" spans="2:7">
      <c r="B170" s="367"/>
      <c r="C170" s="409"/>
      <c r="D170" s="369"/>
      <c r="E170" s="369"/>
      <c r="F170" s="369"/>
      <c r="G170" s="370"/>
    </row>
    <row r="171" spans="2:7" ht="36" customHeight="1">
      <c r="B171" s="371" t="s">
        <v>1075</v>
      </c>
      <c r="C171" s="372" t="s">
        <v>1279</v>
      </c>
      <c r="D171" s="416">
        <v>10</v>
      </c>
      <c r="E171" s="374"/>
      <c r="F171" s="1253"/>
      <c r="G171" s="376">
        <f>D171*F171</f>
        <v>0</v>
      </c>
    </row>
    <row r="172" spans="2:7" ht="103.5" customHeight="1">
      <c r="B172" s="371" t="s">
        <v>1154</v>
      </c>
      <c r="C172" s="368" t="s">
        <v>1280</v>
      </c>
      <c r="D172" s="373">
        <v>130</v>
      </c>
      <c r="E172" s="374" t="s">
        <v>1150</v>
      </c>
      <c r="F172" s="1251"/>
      <c r="G172" s="376">
        <f>D172*F172</f>
        <v>0</v>
      </c>
    </row>
    <row r="173" spans="2:7" ht="78.75">
      <c r="B173" s="371"/>
      <c r="C173" s="372" t="s">
        <v>2242</v>
      </c>
      <c r="D173" s="445"/>
      <c r="E173" s="374"/>
      <c r="F173" s="417"/>
      <c r="G173" s="376"/>
    </row>
    <row r="174" spans="2:7" ht="93.75" customHeight="1">
      <c r="B174" s="371" t="s">
        <v>1156</v>
      </c>
      <c r="C174" s="372" t="s">
        <v>1281</v>
      </c>
      <c r="D174" s="373">
        <v>130</v>
      </c>
      <c r="E174" s="374" t="s">
        <v>1150</v>
      </c>
      <c r="F174" s="1251"/>
      <c r="G174" s="370">
        <f t="shared" ref="G174:G179" si="7">D174*F174</f>
        <v>0</v>
      </c>
    </row>
    <row r="175" spans="2:7" ht="33.75">
      <c r="B175" s="371" t="s">
        <v>1158</v>
      </c>
      <c r="C175" s="372" t="s">
        <v>1282</v>
      </c>
      <c r="D175" s="416">
        <v>1</v>
      </c>
      <c r="E175" s="374" t="s">
        <v>1150</v>
      </c>
      <c r="F175" s="1253"/>
      <c r="G175" s="370">
        <f t="shared" si="7"/>
        <v>0</v>
      </c>
    </row>
    <row r="176" spans="2:7" ht="22.5">
      <c r="B176" s="397"/>
      <c r="C176" s="426" t="s">
        <v>1283</v>
      </c>
      <c r="D176" s="416">
        <v>1</v>
      </c>
      <c r="E176" s="374" t="s">
        <v>1150</v>
      </c>
      <c r="F176" s="1253"/>
      <c r="G176" s="370">
        <f>D176*F176</f>
        <v>0</v>
      </c>
    </row>
    <row r="177" spans="2:7" ht="22.5">
      <c r="B177" s="371" t="s">
        <v>1160</v>
      </c>
      <c r="C177" s="372" t="s">
        <v>1284</v>
      </c>
      <c r="D177" s="416">
        <v>6</v>
      </c>
      <c r="E177" s="374" t="s">
        <v>1150</v>
      </c>
      <c r="F177" s="1253"/>
      <c r="G177" s="370">
        <f t="shared" si="7"/>
        <v>0</v>
      </c>
    </row>
    <row r="178" spans="2:7" ht="22.5">
      <c r="B178" s="371" t="s">
        <v>1162</v>
      </c>
      <c r="C178" s="372" t="s">
        <v>1285</v>
      </c>
      <c r="D178" s="416">
        <v>6</v>
      </c>
      <c r="E178" s="374" t="s">
        <v>1150</v>
      </c>
      <c r="F178" s="1253"/>
      <c r="G178" s="370">
        <f t="shared" si="7"/>
        <v>0</v>
      </c>
    </row>
    <row r="179" spans="2:7" ht="45">
      <c r="B179" s="371" t="s">
        <v>1164</v>
      </c>
      <c r="C179" s="372" t="s">
        <v>1286</v>
      </c>
      <c r="D179" s="416">
        <v>6</v>
      </c>
      <c r="E179" s="374" t="s">
        <v>1150</v>
      </c>
      <c r="F179" s="1253"/>
      <c r="G179" s="370">
        <f t="shared" si="7"/>
        <v>0</v>
      </c>
    </row>
    <row r="180" spans="2:7">
      <c r="B180" s="371"/>
      <c r="C180" s="372"/>
      <c r="D180" s="411"/>
      <c r="E180" s="374"/>
      <c r="F180" s="446"/>
      <c r="G180" s="370"/>
    </row>
    <row r="181" spans="2:7">
      <c r="B181" s="408" t="s">
        <v>1205</v>
      </c>
      <c r="C181" s="409"/>
      <c r="D181" s="369"/>
      <c r="E181" s="369"/>
      <c r="F181" s="417"/>
      <c r="G181" s="370">
        <f>SUBTOTAL(109,Tabela5791620[cena])</f>
        <v>0</v>
      </c>
    </row>
    <row r="182" spans="2:7">
      <c r="B182" s="408"/>
      <c r="C182" s="409"/>
      <c r="D182" s="369"/>
      <c r="E182" s="369"/>
      <c r="F182" s="417"/>
      <c r="G182" s="370"/>
    </row>
    <row r="184" spans="2:7" ht="24">
      <c r="B184" s="362" t="s">
        <v>1287</v>
      </c>
      <c r="C184" s="363" t="s">
        <v>1288</v>
      </c>
      <c r="D184" s="364" t="s">
        <v>923</v>
      </c>
      <c r="E184" s="365" t="s">
        <v>1150</v>
      </c>
      <c r="F184" s="366" t="s">
        <v>1151</v>
      </c>
      <c r="G184" s="364" t="s">
        <v>1152</v>
      </c>
    </row>
    <row r="185" spans="2:7">
      <c r="B185" s="367"/>
      <c r="C185" s="409"/>
      <c r="D185" s="369"/>
      <c r="E185" s="369"/>
      <c r="F185" s="369"/>
      <c r="G185" s="370"/>
    </row>
    <row r="186" spans="2:7" ht="33.75">
      <c r="B186" s="371" t="s">
        <v>1075</v>
      </c>
      <c r="C186" s="372" t="s">
        <v>1289</v>
      </c>
      <c r="D186" s="1246">
        <v>1</v>
      </c>
      <c r="E186" s="374" t="s">
        <v>23</v>
      </c>
      <c r="F186" s="1251"/>
      <c r="G186" s="376">
        <f>D186*F186</f>
        <v>0</v>
      </c>
    </row>
    <row r="187" spans="2:7" ht="33.75">
      <c r="B187" s="371" t="s">
        <v>1154</v>
      </c>
      <c r="C187" s="368" t="s">
        <v>1290</v>
      </c>
      <c r="D187" s="413">
        <v>130</v>
      </c>
      <c r="E187" s="374" t="s">
        <v>1150</v>
      </c>
      <c r="F187" s="1251"/>
      <c r="G187" s="376">
        <f>D187*F187</f>
        <v>0</v>
      </c>
    </row>
    <row r="188" spans="2:7" ht="45">
      <c r="B188" s="371" t="s">
        <v>1156</v>
      </c>
      <c r="C188" s="409" t="s">
        <v>1291</v>
      </c>
      <c r="D188" s="447">
        <v>5</v>
      </c>
      <c r="E188" s="374" t="s">
        <v>1150</v>
      </c>
      <c r="F188" s="1258"/>
      <c r="G188" s="376">
        <f>D188*F188</f>
        <v>0</v>
      </c>
    </row>
    <row r="189" spans="2:7" ht="22.5">
      <c r="B189" s="371" t="s">
        <v>1158</v>
      </c>
      <c r="C189" s="409" t="s">
        <v>1292</v>
      </c>
      <c r="D189" s="447">
        <v>5</v>
      </c>
      <c r="E189" s="374" t="s">
        <v>1150</v>
      </c>
      <c r="F189" s="1258"/>
      <c r="G189" s="376">
        <f>D189*F189</f>
        <v>0</v>
      </c>
    </row>
    <row r="190" spans="2:7" ht="33.75">
      <c r="B190" s="371" t="s">
        <v>1160</v>
      </c>
      <c r="C190" s="372" t="s">
        <v>1293</v>
      </c>
      <c r="D190" s="373">
        <v>130</v>
      </c>
      <c r="E190" s="374" t="s">
        <v>1150</v>
      </c>
      <c r="F190" s="1251"/>
      <c r="G190" s="370">
        <f>D190*F190</f>
        <v>0</v>
      </c>
    </row>
    <row r="191" spans="2:7" ht="33.75">
      <c r="B191" s="371" t="s">
        <v>1162</v>
      </c>
      <c r="C191" s="372" t="s">
        <v>1294</v>
      </c>
      <c r="D191" s="447">
        <v>6</v>
      </c>
      <c r="E191" s="374" t="s">
        <v>1150</v>
      </c>
      <c r="F191" s="1258"/>
      <c r="G191" s="370">
        <f t="shared" ref="G191:G195" si="8">D191*F191</f>
        <v>0</v>
      </c>
    </row>
    <row r="192" spans="2:7" ht="67.5">
      <c r="B192" s="371" t="s">
        <v>1164</v>
      </c>
      <c r="C192" s="372" t="s">
        <v>1295</v>
      </c>
      <c r="D192" s="447">
        <v>5</v>
      </c>
      <c r="E192" s="374" t="s">
        <v>1150</v>
      </c>
      <c r="F192" s="1258"/>
      <c r="G192" s="370">
        <f t="shared" si="8"/>
        <v>0</v>
      </c>
    </row>
    <row r="193" spans="2:7" ht="22.5">
      <c r="B193" s="371" t="s">
        <v>1214</v>
      </c>
      <c r="C193" s="372" t="s">
        <v>1296</v>
      </c>
      <c r="D193" s="373">
        <v>130</v>
      </c>
      <c r="E193" s="374" t="s">
        <v>1150</v>
      </c>
      <c r="F193" s="1253"/>
      <c r="G193" s="370">
        <f t="shared" si="8"/>
        <v>0</v>
      </c>
    </row>
    <row r="194" spans="2:7" ht="22.5">
      <c r="B194" s="371" t="s">
        <v>1166</v>
      </c>
      <c r="C194" s="372" t="s">
        <v>1297</v>
      </c>
      <c r="D194" s="373">
        <v>130</v>
      </c>
      <c r="E194" s="374" t="s">
        <v>1150</v>
      </c>
      <c r="F194" s="1251"/>
      <c r="G194" s="370">
        <f t="shared" si="8"/>
        <v>0</v>
      </c>
    </row>
    <row r="195" spans="2:7">
      <c r="B195" s="371" t="s">
        <v>1168</v>
      </c>
      <c r="C195" s="372" t="s">
        <v>1226</v>
      </c>
      <c r="D195" s="373">
        <v>130</v>
      </c>
      <c r="E195" s="374" t="s">
        <v>1150</v>
      </c>
      <c r="F195" s="1251"/>
      <c r="G195" s="370">
        <f t="shared" si="8"/>
        <v>0</v>
      </c>
    </row>
    <row r="196" spans="2:7">
      <c r="B196" s="371" t="s">
        <v>1170</v>
      </c>
      <c r="C196" s="372"/>
      <c r="D196" s="411"/>
      <c r="E196" s="374"/>
      <c r="F196" s="446"/>
      <c r="G196" s="370"/>
    </row>
    <row r="197" spans="2:7">
      <c r="B197" s="408" t="s">
        <v>1227</v>
      </c>
      <c r="C197" s="409"/>
      <c r="D197" s="369"/>
      <c r="E197" s="369"/>
      <c r="F197" s="417"/>
      <c r="G197" s="370">
        <f>SUBTOTAL(109,Tabela579161821[cena])</f>
        <v>0</v>
      </c>
    </row>
    <row r="200" spans="2:7" ht="24">
      <c r="B200" s="362" t="s">
        <v>1298</v>
      </c>
      <c r="C200" s="363" t="s">
        <v>1299</v>
      </c>
      <c r="D200" s="364" t="s">
        <v>923</v>
      </c>
      <c r="E200" s="365" t="s">
        <v>1150</v>
      </c>
      <c r="F200" s="366" t="s">
        <v>1151</v>
      </c>
      <c r="G200" s="364" t="s">
        <v>1152</v>
      </c>
    </row>
    <row r="201" spans="2:7">
      <c r="B201" s="367"/>
      <c r="C201" s="409"/>
      <c r="D201" s="369"/>
      <c r="E201" s="369"/>
      <c r="F201" s="369"/>
      <c r="G201" s="370"/>
    </row>
    <row r="202" spans="2:7">
      <c r="B202" s="371" t="s">
        <v>1075</v>
      </c>
      <c r="C202" s="372" t="s">
        <v>1300</v>
      </c>
      <c r="D202" s="413">
        <v>105</v>
      </c>
      <c r="E202" s="374" t="s">
        <v>1150</v>
      </c>
      <c r="F202" s="1251"/>
      <c r="G202" s="376">
        <f>D202*F202</f>
        <v>0</v>
      </c>
    </row>
    <row r="203" spans="2:7">
      <c r="B203" s="371" t="s">
        <v>1154</v>
      </c>
      <c r="C203" s="368" t="s">
        <v>1301</v>
      </c>
      <c r="D203" s="413">
        <v>105</v>
      </c>
      <c r="E203" s="374" t="s">
        <v>1150</v>
      </c>
      <c r="F203" s="1251"/>
      <c r="G203" s="376">
        <f>D203*F203</f>
        <v>0</v>
      </c>
    </row>
    <row r="204" spans="2:7">
      <c r="B204" s="397" t="s">
        <v>1156</v>
      </c>
      <c r="C204" s="368" t="s">
        <v>1302</v>
      </c>
      <c r="D204" s="413">
        <v>25</v>
      </c>
      <c r="E204" s="374" t="s">
        <v>1150</v>
      </c>
      <c r="F204" s="1251"/>
      <c r="G204" s="376">
        <f>D204*F204</f>
        <v>0</v>
      </c>
    </row>
    <row r="205" spans="2:7">
      <c r="B205" s="397" t="s">
        <v>1158</v>
      </c>
      <c r="C205" s="426" t="s">
        <v>1303</v>
      </c>
      <c r="D205" s="416">
        <v>2</v>
      </c>
      <c r="E205" s="374" t="s">
        <v>1150</v>
      </c>
      <c r="F205" s="1253"/>
      <c r="G205" s="370">
        <f>D205*F205</f>
        <v>0</v>
      </c>
    </row>
    <row r="206" spans="2:7" ht="56.25">
      <c r="B206" s="371" t="s">
        <v>1162</v>
      </c>
      <c r="C206" s="368" t="s">
        <v>1304</v>
      </c>
      <c r="D206" s="411"/>
      <c r="E206" s="374"/>
      <c r="F206" s="417"/>
      <c r="G206" s="370"/>
    </row>
    <row r="207" spans="2:7">
      <c r="B207" s="371"/>
      <c r="C207" s="444"/>
      <c r="D207" s="447">
        <v>5</v>
      </c>
      <c r="E207" s="374" t="s">
        <v>1150</v>
      </c>
      <c r="F207" s="1258"/>
      <c r="G207" s="370">
        <f>D207*F207</f>
        <v>0</v>
      </c>
    </row>
    <row r="208" spans="2:7" ht="90">
      <c r="B208" s="371" t="s">
        <v>1164</v>
      </c>
      <c r="C208" s="372" t="s">
        <v>1305</v>
      </c>
      <c r="D208" s="416"/>
      <c r="E208" s="374"/>
      <c r="F208" s="417"/>
      <c r="G208" s="370"/>
    </row>
    <row r="209" spans="2:7">
      <c r="B209" s="371"/>
      <c r="C209" s="427"/>
      <c r="D209" s="447">
        <v>6</v>
      </c>
      <c r="E209" s="374" t="s">
        <v>1150</v>
      </c>
      <c r="F209" s="1258"/>
      <c r="G209" s="370">
        <f>D209*F209</f>
        <v>0</v>
      </c>
    </row>
    <row r="210" spans="2:7" ht="22.5">
      <c r="B210" s="371" t="s">
        <v>1214</v>
      </c>
      <c r="C210" s="372" t="s">
        <v>2235</v>
      </c>
      <c r="D210" s="1246">
        <v>1</v>
      </c>
      <c r="E210" s="374" t="s">
        <v>23</v>
      </c>
      <c r="F210" s="1259"/>
      <c r="G210" s="370">
        <f>D210*F210</f>
        <v>0</v>
      </c>
    </row>
    <row r="211" spans="2:7">
      <c r="B211" s="371"/>
      <c r="C211" s="409"/>
      <c r="D211" s="416"/>
      <c r="E211" s="374"/>
      <c r="F211" s="417"/>
      <c r="G211" s="370"/>
    </row>
    <row r="212" spans="2:7">
      <c r="B212" s="371"/>
      <c r="C212" s="409"/>
      <c r="D212" s="416"/>
      <c r="E212" s="374"/>
      <c r="F212" s="417"/>
      <c r="G212" s="370"/>
    </row>
    <row r="213" spans="2:7">
      <c r="B213" s="408" t="s">
        <v>1258</v>
      </c>
      <c r="C213" s="409"/>
      <c r="D213" s="369"/>
      <c r="E213" s="369"/>
      <c r="F213" s="417"/>
      <c r="G213" s="370">
        <f>SUBTOTAL(109,Tabela57916181922[cena])</f>
        <v>0</v>
      </c>
    </row>
  </sheetData>
  <sheetProtection algorithmName="SHA-512" hashValue="V8+lFpko3QIAotPn+MGAuNrM2Sp4Ye9/u55AizPoZL3OGZfWe1/wat/znD+WyyfVkh+UHycm64lIlthAi1e9Fg==" saltValue="KLM1MbATmbsPxbJQvBqRDg==" spinCount="100000" sheet="1" objects="1" scenarios="1"/>
  <mergeCells count="6">
    <mergeCell ref="C33:F34"/>
    <mergeCell ref="C3:G3"/>
    <mergeCell ref="C4:G4"/>
    <mergeCell ref="C5:G5"/>
    <mergeCell ref="F22:G22"/>
    <mergeCell ref="C29:F32"/>
  </mergeCells>
  <pageMargins left="0.7" right="0.7" top="0.75" bottom="0.75" header="0.3" footer="0.3"/>
  <pageSetup paperSize="9" scale="91" orientation="portrait" r:id="rId1"/>
  <headerFooter>
    <oddHeader>&amp;L&amp;"Swis721 Ex BT,Roman"&amp;8&amp;A&amp;C&amp;"Team MT,Običajno"&amp;13KOMUNALA PROJEKT D.O.O.&amp;R&amp;"Swis721 Ex BT,Roman"&amp;8&amp;F</oddHeader>
    <oddFooter>&amp;L&amp;"Swis721 Ex BT,Roman"&amp;5KOMUNALA PROJEKT d.o.o.
Prušnikova ulica 95, 1000 Ljubljana&amp;R&amp;P</oddFooter>
  </headerFooter>
  <rowBreaks count="6" manualBreakCount="6">
    <brk id="43" min="1" max="7" man="1"/>
    <brk id="64" min="1" max="7" man="1"/>
    <brk id="82" min="1" max="7" man="1"/>
    <brk id="106" min="1" max="7" man="1"/>
    <brk id="138" min="1" max="7" man="1"/>
    <brk id="165" min="1" max="7" man="1"/>
  </rowBreaks>
  <tableParts count="7">
    <tablePart r:id="rId2"/>
    <tablePart r:id="rId3"/>
    <tablePart r:id="rId4"/>
    <tablePart r:id="rId5"/>
    <tablePart r:id="rId6"/>
    <tablePart r:id="rId7"/>
    <tablePart r:id="rId8"/>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rgb="FFFF0000"/>
  </sheetPr>
  <dimension ref="A1:F48"/>
  <sheetViews>
    <sheetView view="pageBreakPreview" zoomScaleNormal="110" zoomScaleSheetLayoutView="100" workbookViewId="0"/>
  </sheetViews>
  <sheetFormatPr defaultColWidth="9" defaultRowHeight="15"/>
  <cols>
    <col min="1" max="1" width="9.5" style="41" customWidth="1"/>
    <col min="2" max="2" width="50.75" style="14" customWidth="1"/>
    <col min="3" max="3" width="5.625" style="10" customWidth="1"/>
    <col min="4" max="4" width="16.375" style="4" customWidth="1"/>
    <col min="5" max="5" width="11.75" style="11" customWidth="1"/>
    <col min="6" max="6" width="12.875" style="11" customWidth="1"/>
    <col min="7" max="7" width="10.25" style="12" customWidth="1"/>
    <col min="8" max="11" width="9" style="12"/>
    <col min="12" max="12" width="10.125" style="12" customWidth="1"/>
    <col min="13" max="16384" width="9" style="12"/>
  </cols>
  <sheetData>
    <row r="1" spans="1:4" customFormat="1" ht="14.25"/>
    <row r="2" spans="1:4" customFormat="1" ht="15.75">
      <c r="A2" s="1343" t="s">
        <v>1459</v>
      </c>
      <c r="B2" s="1344"/>
    </row>
    <row r="3" spans="1:4" customFormat="1" ht="15.75">
      <c r="A3" s="1364"/>
      <c r="B3" s="1365"/>
    </row>
    <row r="4" spans="1:4" customFormat="1" ht="14.25">
      <c r="A4" s="1365" t="s">
        <v>1457</v>
      </c>
      <c r="B4" s="1366"/>
      <c r="C4" s="127"/>
      <c r="D4" s="127"/>
    </row>
    <row r="5" spans="1:4" customFormat="1" ht="14.25">
      <c r="A5" s="1365"/>
      <c r="B5" s="1365"/>
      <c r="C5" s="127"/>
      <c r="D5" s="127"/>
    </row>
    <row r="6" spans="1:4" customFormat="1" ht="14.25">
      <c r="A6" s="1366"/>
      <c r="B6" s="1366"/>
      <c r="C6" s="127"/>
      <c r="D6" s="127"/>
    </row>
    <row r="7" spans="1:4" customFormat="1" ht="14.25">
      <c r="A7" s="127"/>
      <c r="B7" s="127"/>
      <c r="C7" s="127"/>
      <c r="D7" s="127"/>
    </row>
    <row r="8" spans="1:4" customFormat="1" ht="14.25">
      <c r="A8" s="1366" t="s">
        <v>899</v>
      </c>
      <c r="B8" s="1366"/>
      <c r="C8" s="127"/>
      <c r="D8" s="127"/>
    </row>
    <row r="9" spans="1:4" customFormat="1" ht="54" customHeight="1">
      <c r="A9" s="1321" t="s">
        <v>1448</v>
      </c>
      <c r="B9" s="1367"/>
      <c r="C9" s="127"/>
      <c r="D9" s="127"/>
    </row>
    <row r="10" spans="1:4" customFormat="1" ht="14.25">
      <c r="A10" s="127"/>
      <c r="B10" s="127"/>
      <c r="C10" s="127"/>
      <c r="D10" s="127"/>
    </row>
    <row r="11" spans="1:4" customFormat="1" ht="14.25">
      <c r="A11" s="1366" t="s">
        <v>897</v>
      </c>
      <c r="B11" s="1366"/>
      <c r="C11" s="127"/>
      <c r="D11" s="127"/>
    </row>
    <row r="12" spans="1:4" customFormat="1" ht="30.75" customHeight="1">
      <c r="A12" s="1367" t="s">
        <v>898</v>
      </c>
      <c r="B12" s="1367"/>
      <c r="C12" s="127"/>
      <c r="D12" s="127"/>
    </row>
    <row r="13" spans="1:4" customFormat="1" ht="14.25">
      <c r="A13" s="127"/>
      <c r="B13" s="127"/>
      <c r="C13" s="127"/>
      <c r="D13" s="127"/>
    </row>
    <row r="14" spans="1:4" customFormat="1">
      <c r="A14" s="1346" t="s">
        <v>1445</v>
      </c>
      <c r="B14" s="1366"/>
      <c r="C14" s="127"/>
      <c r="D14" s="127"/>
    </row>
    <row r="15" spans="1:4" customFormat="1">
      <c r="A15" s="512"/>
      <c r="B15" s="127"/>
      <c r="C15" s="127"/>
      <c r="D15" s="127"/>
    </row>
    <row r="16" spans="1:4" customFormat="1">
      <c r="A16" s="1346" t="s">
        <v>1453</v>
      </c>
      <c r="B16" s="1366"/>
      <c r="C16" s="127"/>
      <c r="D16" s="127"/>
    </row>
    <row r="17" spans="1:5" customFormat="1">
      <c r="A17" s="448" t="s">
        <v>1454</v>
      </c>
      <c r="B17" t="s">
        <v>1306</v>
      </c>
      <c r="C17" s="127"/>
      <c r="D17" s="521">
        <f>'KOM KANAL S'!F18</f>
        <v>0</v>
      </c>
      <c r="E17" s="524" t="s">
        <v>1455</v>
      </c>
    </row>
    <row r="18" spans="1:5" customFormat="1">
      <c r="A18" s="523"/>
      <c r="B18" s="127"/>
      <c r="C18" s="127"/>
      <c r="D18" s="524"/>
    </row>
    <row r="19" spans="1:5" customFormat="1" ht="14.25">
      <c r="A19" s="127"/>
      <c r="B19" s="127"/>
      <c r="C19" s="127"/>
      <c r="D19" s="127"/>
    </row>
    <row r="20" spans="1:5" customFormat="1">
      <c r="A20" s="1363" t="s">
        <v>1019</v>
      </c>
      <c r="B20" s="1363"/>
      <c r="C20" s="514"/>
      <c r="D20" s="521">
        <f>'KOM KANAL S'!F18</f>
        <v>0</v>
      </c>
      <c r="E20" s="522"/>
    </row>
    <row r="21" spans="1:5" customFormat="1">
      <c r="A21" s="127"/>
      <c r="B21" s="127"/>
      <c r="C21" s="127"/>
      <c r="D21" s="512"/>
    </row>
    <row r="22" spans="1:5" customFormat="1" ht="14.25">
      <c r="A22" s="127"/>
      <c r="B22" s="127"/>
      <c r="C22" s="127"/>
      <c r="D22" s="513"/>
    </row>
    <row r="23" spans="1:5" customFormat="1">
      <c r="A23" s="1345" t="s">
        <v>1446</v>
      </c>
      <c r="B23" s="1346"/>
      <c r="C23" s="512"/>
      <c r="D23" s="515"/>
    </row>
    <row r="24" spans="1:5" customFormat="1" ht="14.25">
      <c r="A24" s="127"/>
      <c r="B24" s="127"/>
      <c r="C24" s="127"/>
      <c r="D24" s="127"/>
    </row>
    <row r="25" spans="1:5" customFormat="1" ht="36" customHeight="1">
      <c r="A25" s="1347" t="s">
        <v>1447</v>
      </c>
      <c r="B25" s="1347"/>
      <c r="C25" s="1347"/>
      <c r="D25" s="1347"/>
    </row>
    <row r="26" spans="1:5" customFormat="1" ht="14.25">
      <c r="A26" s="127"/>
      <c r="B26" s="127"/>
      <c r="C26" s="127"/>
      <c r="D26" s="127"/>
    </row>
    <row r="27" spans="1:5" customFormat="1" ht="38.25" customHeight="1">
      <c r="A27" s="517" t="s">
        <v>1449</v>
      </c>
    </row>
    <row r="28" spans="1:5" customFormat="1" ht="14.25">
      <c r="A28" s="517"/>
    </row>
    <row r="29" spans="1:5">
      <c r="A29" s="1362" t="s">
        <v>1450</v>
      </c>
      <c r="B29" s="1362"/>
      <c r="C29" s="1362"/>
      <c r="D29" s="1362"/>
      <c r="E29" s="1362"/>
    </row>
    <row r="30" spans="1:5">
      <c r="A30" s="1362"/>
      <c r="B30" s="1362"/>
      <c r="C30" s="1362"/>
      <c r="D30" s="1362"/>
      <c r="E30" s="1362"/>
    </row>
    <row r="31" spans="1:5">
      <c r="A31" s="1362"/>
      <c r="B31" s="1362"/>
      <c r="C31" s="1362"/>
      <c r="D31" s="1362"/>
      <c r="E31" s="1362"/>
    </row>
    <row r="32" spans="1:5">
      <c r="A32" s="1362"/>
      <c r="B32" s="1362"/>
      <c r="C32" s="1362"/>
      <c r="D32" s="1362"/>
      <c r="E32" s="1362"/>
    </row>
    <row r="33" spans="1:5">
      <c r="A33" s="1362"/>
      <c r="B33" s="1362"/>
      <c r="C33" s="1362"/>
      <c r="D33" s="1362"/>
      <c r="E33" s="1362"/>
    </row>
    <row r="34" spans="1:5">
      <c r="A34" s="1362"/>
      <c r="B34" s="1362"/>
      <c r="C34" s="1362"/>
      <c r="D34" s="1362"/>
      <c r="E34" s="1362"/>
    </row>
    <row r="35" spans="1:5">
      <c r="A35"/>
      <c r="B35"/>
      <c r="C35" s="518"/>
      <c r="D35" s="519"/>
      <c r="E35" s="520"/>
    </row>
    <row r="36" spans="1:5">
      <c r="A36" s="1362" t="s">
        <v>1451</v>
      </c>
      <c r="B36" s="1362"/>
      <c r="C36" s="1362"/>
      <c r="D36" s="1362"/>
      <c r="E36" s="1362"/>
    </row>
    <row r="37" spans="1:5">
      <c r="A37" s="1362"/>
      <c r="B37" s="1362"/>
      <c r="C37" s="1362"/>
      <c r="D37" s="1362"/>
      <c r="E37" s="1362"/>
    </row>
    <row r="38" spans="1:5">
      <c r="A38" s="1362"/>
      <c r="B38" s="1362"/>
      <c r="C38" s="1362"/>
      <c r="D38" s="1362"/>
      <c r="E38" s="1362"/>
    </row>
    <row r="39" spans="1:5">
      <c r="A39" s="1362"/>
      <c r="B39" s="1362"/>
      <c r="C39" s="1362"/>
      <c r="D39" s="1362"/>
      <c r="E39" s="1362"/>
    </row>
    <row r="40" spans="1:5">
      <c r="A40" s="1362"/>
      <c r="B40" s="1362"/>
      <c r="C40" s="1362"/>
      <c r="D40" s="1362"/>
      <c r="E40" s="1362"/>
    </row>
    <row r="41" spans="1:5">
      <c r="A41" s="1362"/>
      <c r="B41" s="1362"/>
      <c r="C41" s="1362"/>
      <c r="D41" s="1362"/>
      <c r="E41" s="1362"/>
    </row>
    <row r="42" spans="1:5">
      <c r="A42"/>
      <c r="B42"/>
      <c r="C42" s="518"/>
      <c r="D42" s="519"/>
      <c r="E42" s="520"/>
    </row>
    <row r="43" spans="1:5">
      <c r="A43" s="1362" t="s">
        <v>1452</v>
      </c>
      <c r="B43" s="1362"/>
      <c r="C43" s="1362"/>
      <c r="D43" s="1362"/>
      <c r="E43" s="1362"/>
    </row>
    <row r="44" spans="1:5">
      <c r="A44" s="1362"/>
      <c r="B44" s="1362"/>
      <c r="C44" s="1362"/>
      <c r="D44" s="1362"/>
      <c r="E44" s="1362"/>
    </row>
    <row r="45" spans="1:5">
      <c r="A45" s="1362"/>
      <c r="B45" s="1362"/>
      <c r="C45" s="1362"/>
      <c r="D45" s="1362"/>
      <c r="E45" s="1362"/>
    </row>
    <row r="46" spans="1:5">
      <c r="A46" s="1362"/>
      <c r="B46" s="1362"/>
      <c r="C46" s="1362"/>
      <c r="D46" s="1362"/>
      <c r="E46" s="1362"/>
    </row>
    <row r="47" spans="1:5">
      <c r="A47" s="1362"/>
      <c r="B47" s="1362"/>
      <c r="C47" s="1362"/>
      <c r="D47" s="1362"/>
      <c r="E47" s="1362"/>
    </row>
    <row r="48" spans="1:5">
      <c r="A48" s="1362"/>
      <c r="B48" s="1362"/>
      <c r="C48" s="1362"/>
      <c r="D48" s="1362"/>
      <c r="E48" s="1362"/>
    </row>
  </sheetData>
  <sheetProtection algorithmName="SHA-512" hashValue="6QkHHyawg5YygtgNBjEtjqp8lv1qXiTCdq9z2jBuPlr7Ozxh7mJllDTQHduzmLXTF0XOjK/KQwVx7qYtyzqz6w==" saltValue="y/9TSHMfWaL5zglFkF2+Vg==" spinCount="100000" sheet="1" selectLockedCells="1" selectUnlockedCells="1"/>
  <mergeCells count="17">
    <mergeCell ref="A20:B20"/>
    <mergeCell ref="A2:B2"/>
    <mergeCell ref="A3:B3"/>
    <mergeCell ref="A4:B4"/>
    <mergeCell ref="A5:B5"/>
    <mergeCell ref="A6:B6"/>
    <mergeCell ref="A8:B8"/>
    <mergeCell ref="A9:B9"/>
    <mergeCell ref="A11:B11"/>
    <mergeCell ref="A12:B12"/>
    <mergeCell ref="A14:B14"/>
    <mergeCell ref="A16:B16"/>
    <mergeCell ref="A43:E48"/>
    <mergeCell ref="A23:B23"/>
    <mergeCell ref="A25:D25"/>
    <mergeCell ref="A29:E34"/>
    <mergeCell ref="A36:E41"/>
  </mergeCells>
  <pageMargins left="0.98425196850393704" right="0.19685039370078741" top="1.1023622047244095" bottom="0.74803149606299213" header="0.74803149606299213" footer="0.51181102362204722"/>
  <pageSetup paperSize="9" scale="83" firstPageNumber="0" orientation="portrait" r:id="rId1"/>
  <headerFooter alignWithMargins="0">
    <oddHeader>&amp;L&amp;"Times New Roman,Navadno"&amp;8&amp;F&amp;C&amp;"Times New Roman,Navadno"&amp;12&amp;P/&amp;N&amp;R&amp;"Times New Roman,Navadno"&amp;8&amp;A</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13"/>
  <sheetViews>
    <sheetView view="pageBreakPreview" zoomScaleNormal="100" zoomScaleSheetLayoutView="100" workbookViewId="0">
      <selection activeCell="A312" sqref="A312:XFD316"/>
    </sheetView>
  </sheetViews>
  <sheetFormatPr defaultRowHeight="12.75"/>
  <cols>
    <col min="1" max="1" width="6" style="448" customWidth="1"/>
    <col min="2" max="2" width="32" style="278" customWidth="1"/>
    <col min="3" max="3" width="5.75" style="278" customWidth="1"/>
    <col min="4" max="4" width="9" style="278"/>
    <col min="5" max="5" width="11.5" style="450" customWidth="1"/>
    <col min="6" max="6" width="12.125" style="482" customWidth="1"/>
    <col min="7" max="256" width="9" style="278"/>
    <col min="257" max="257" width="6" style="278" customWidth="1"/>
    <col min="258" max="258" width="32" style="278" customWidth="1"/>
    <col min="259" max="259" width="5.75" style="278" customWidth="1"/>
    <col min="260" max="260" width="9" style="278"/>
    <col min="261" max="261" width="11.5" style="278" customWidth="1"/>
    <col min="262" max="262" width="12.125" style="278" customWidth="1"/>
    <col min="263" max="512" width="9" style="278"/>
    <col min="513" max="513" width="6" style="278" customWidth="1"/>
    <col min="514" max="514" width="32" style="278" customWidth="1"/>
    <col min="515" max="515" width="5.75" style="278" customWidth="1"/>
    <col min="516" max="516" width="9" style="278"/>
    <col min="517" max="517" width="11.5" style="278" customWidth="1"/>
    <col min="518" max="518" width="12.125" style="278" customWidth="1"/>
    <col min="519" max="768" width="9" style="278"/>
    <col min="769" max="769" width="6" style="278" customWidth="1"/>
    <col min="770" max="770" width="32" style="278" customWidth="1"/>
    <col min="771" max="771" width="5.75" style="278" customWidth="1"/>
    <col min="772" max="772" width="9" style="278"/>
    <col min="773" max="773" width="11.5" style="278" customWidth="1"/>
    <col min="774" max="774" width="12.125" style="278" customWidth="1"/>
    <col min="775" max="1024" width="9" style="278"/>
    <col min="1025" max="1025" width="6" style="278" customWidth="1"/>
    <col min="1026" max="1026" width="32" style="278" customWidth="1"/>
    <col min="1027" max="1027" width="5.75" style="278" customWidth="1"/>
    <col min="1028" max="1028" width="9" style="278"/>
    <col min="1029" max="1029" width="11.5" style="278" customWidth="1"/>
    <col min="1030" max="1030" width="12.125" style="278" customWidth="1"/>
    <col min="1031" max="1280" width="9" style="278"/>
    <col min="1281" max="1281" width="6" style="278" customWidth="1"/>
    <col min="1282" max="1282" width="32" style="278" customWidth="1"/>
    <col min="1283" max="1283" width="5.75" style="278" customWidth="1"/>
    <col min="1284" max="1284" width="9" style="278"/>
    <col min="1285" max="1285" width="11.5" style="278" customWidth="1"/>
    <col min="1286" max="1286" width="12.125" style="278" customWidth="1"/>
    <col min="1287" max="1536" width="9" style="278"/>
    <col min="1537" max="1537" width="6" style="278" customWidth="1"/>
    <col min="1538" max="1538" width="32" style="278" customWidth="1"/>
    <col min="1539" max="1539" width="5.75" style="278" customWidth="1"/>
    <col min="1540" max="1540" width="9" style="278"/>
    <col min="1541" max="1541" width="11.5" style="278" customWidth="1"/>
    <col min="1542" max="1542" width="12.125" style="278" customWidth="1"/>
    <col min="1543" max="1792" width="9" style="278"/>
    <col min="1793" max="1793" width="6" style="278" customWidth="1"/>
    <col min="1794" max="1794" width="32" style="278" customWidth="1"/>
    <col min="1795" max="1795" width="5.75" style="278" customWidth="1"/>
    <col min="1796" max="1796" width="9" style="278"/>
    <col min="1797" max="1797" width="11.5" style="278" customWidth="1"/>
    <col min="1798" max="1798" width="12.125" style="278" customWidth="1"/>
    <col min="1799" max="2048" width="9" style="278"/>
    <col min="2049" max="2049" width="6" style="278" customWidth="1"/>
    <col min="2050" max="2050" width="32" style="278" customWidth="1"/>
    <col min="2051" max="2051" width="5.75" style="278" customWidth="1"/>
    <col min="2052" max="2052" width="9" style="278"/>
    <col min="2053" max="2053" width="11.5" style="278" customWidth="1"/>
    <col min="2054" max="2054" width="12.125" style="278" customWidth="1"/>
    <col min="2055" max="2304" width="9" style="278"/>
    <col min="2305" max="2305" width="6" style="278" customWidth="1"/>
    <col min="2306" max="2306" width="32" style="278" customWidth="1"/>
    <col min="2307" max="2307" width="5.75" style="278" customWidth="1"/>
    <col min="2308" max="2308" width="9" style="278"/>
    <col min="2309" max="2309" width="11.5" style="278" customWidth="1"/>
    <col min="2310" max="2310" width="12.125" style="278" customWidth="1"/>
    <col min="2311" max="2560" width="9" style="278"/>
    <col min="2561" max="2561" width="6" style="278" customWidth="1"/>
    <col min="2562" max="2562" width="32" style="278" customWidth="1"/>
    <col min="2563" max="2563" width="5.75" style="278" customWidth="1"/>
    <col min="2564" max="2564" width="9" style="278"/>
    <col min="2565" max="2565" width="11.5" style="278" customWidth="1"/>
    <col min="2566" max="2566" width="12.125" style="278" customWidth="1"/>
    <col min="2567" max="2816" width="9" style="278"/>
    <col min="2817" max="2817" width="6" style="278" customWidth="1"/>
    <col min="2818" max="2818" width="32" style="278" customWidth="1"/>
    <col min="2819" max="2819" width="5.75" style="278" customWidth="1"/>
    <col min="2820" max="2820" width="9" style="278"/>
    <col min="2821" max="2821" width="11.5" style="278" customWidth="1"/>
    <col min="2822" max="2822" width="12.125" style="278" customWidth="1"/>
    <col min="2823" max="3072" width="9" style="278"/>
    <col min="3073" max="3073" width="6" style="278" customWidth="1"/>
    <col min="3074" max="3074" width="32" style="278" customWidth="1"/>
    <col min="3075" max="3075" width="5.75" style="278" customWidth="1"/>
    <col min="3076" max="3076" width="9" style="278"/>
    <col min="3077" max="3077" width="11.5" style="278" customWidth="1"/>
    <col min="3078" max="3078" width="12.125" style="278" customWidth="1"/>
    <col min="3079" max="3328" width="9" style="278"/>
    <col min="3329" max="3329" width="6" style="278" customWidth="1"/>
    <col min="3330" max="3330" width="32" style="278" customWidth="1"/>
    <col min="3331" max="3331" width="5.75" style="278" customWidth="1"/>
    <col min="3332" max="3332" width="9" style="278"/>
    <col min="3333" max="3333" width="11.5" style="278" customWidth="1"/>
    <col min="3334" max="3334" width="12.125" style="278" customWidth="1"/>
    <col min="3335" max="3584" width="9" style="278"/>
    <col min="3585" max="3585" width="6" style="278" customWidth="1"/>
    <col min="3586" max="3586" width="32" style="278" customWidth="1"/>
    <col min="3587" max="3587" width="5.75" style="278" customWidth="1"/>
    <col min="3588" max="3588" width="9" style="278"/>
    <col min="3589" max="3589" width="11.5" style="278" customWidth="1"/>
    <col min="3590" max="3590" width="12.125" style="278" customWidth="1"/>
    <col min="3591" max="3840" width="9" style="278"/>
    <col min="3841" max="3841" width="6" style="278" customWidth="1"/>
    <col min="3842" max="3842" width="32" style="278" customWidth="1"/>
    <col min="3843" max="3843" width="5.75" style="278" customWidth="1"/>
    <col min="3844" max="3844" width="9" style="278"/>
    <col min="3845" max="3845" width="11.5" style="278" customWidth="1"/>
    <col min="3846" max="3846" width="12.125" style="278" customWidth="1"/>
    <col min="3847" max="4096" width="9" style="278"/>
    <col min="4097" max="4097" width="6" style="278" customWidth="1"/>
    <col min="4098" max="4098" width="32" style="278" customWidth="1"/>
    <col min="4099" max="4099" width="5.75" style="278" customWidth="1"/>
    <col min="4100" max="4100" width="9" style="278"/>
    <col min="4101" max="4101" width="11.5" style="278" customWidth="1"/>
    <col min="4102" max="4102" width="12.125" style="278" customWidth="1"/>
    <col min="4103" max="4352" width="9" style="278"/>
    <col min="4353" max="4353" width="6" style="278" customWidth="1"/>
    <col min="4354" max="4354" width="32" style="278" customWidth="1"/>
    <col min="4355" max="4355" width="5.75" style="278" customWidth="1"/>
    <col min="4356" max="4356" width="9" style="278"/>
    <col min="4357" max="4357" width="11.5" style="278" customWidth="1"/>
    <col min="4358" max="4358" width="12.125" style="278" customWidth="1"/>
    <col min="4359" max="4608" width="9" style="278"/>
    <col min="4609" max="4609" width="6" style="278" customWidth="1"/>
    <col min="4610" max="4610" width="32" style="278" customWidth="1"/>
    <col min="4611" max="4611" width="5.75" style="278" customWidth="1"/>
    <col min="4612" max="4612" width="9" style="278"/>
    <col min="4613" max="4613" width="11.5" style="278" customWidth="1"/>
    <col min="4614" max="4614" width="12.125" style="278" customWidth="1"/>
    <col min="4615" max="4864" width="9" style="278"/>
    <col min="4865" max="4865" width="6" style="278" customWidth="1"/>
    <col min="4866" max="4866" width="32" style="278" customWidth="1"/>
    <col min="4867" max="4867" width="5.75" style="278" customWidth="1"/>
    <col min="4868" max="4868" width="9" style="278"/>
    <col min="4869" max="4869" width="11.5" style="278" customWidth="1"/>
    <col min="4870" max="4870" width="12.125" style="278" customWidth="1"/>
    <col min="4871" max="5120" width="9" style="278"/>
    <col min="5121" max="5121" width="6" style="278" customWidth="1"/>
    <col min="5122" max="5122" width="32" style="278" customWidth="1"/>
    <col min="5123" max="5123" width="5.75" style="278" customWidth="1"/>
    <col min="5124" max="5124" width="9" style="278"/>
    <col min="5125" max="5125" width="11.5" style="278" customWidth="1"/>
    <col min="5126" max="5126" width="12.125" style="278" customWidth="1"/>
    <col min="5127" max="5376" width="9" style="278"/>
    <col min="5377" max="5377" width="6" style="278" customWidth="1"/>
    <col min="5378" max="5378" width="32" style="278" customWidth="1"/>
    <col min="5379" max="5379" width="5.75" style="278" customWidth="1"/>
    <col min="5380" max="5380" width="9" style="278"/>
    <col min="5381" max="5381" width="11.5" style="278" customWidth="1"/>
    <col min="5382" max="5382" width="12.125" style="278" customWidth="1"/>
    <col min="5383" max="5632" width="9" style="278"/>
    <col min="5633" max="5633" width="6" style="278" customWidth="1"/>
    <col min="5634" max="5634" width="32" style="278" customWidth="1"/>
    <col min="5635" max="5635" width="5.75" style="278" customWidth="1"/>
    <col min="5636" max="5636" width="9" style="278"/>
    <col min="5637" max="5637" width="11.5" style="278" customWidth="1"/>
    <col min="5638" max="5638" width="12.125" style="278" customWidth="1"/>
    <col min="5639" max="5888" width="9" style="278"/>
    <col min="5889" max="5889" width="6" style="278" customWidth="1"/>
    <col min="5890" max="5890" width="32" style="278" customWidth="1"/>
    <col min="5891" max="5891" width="5.75" style="278" customWidth="1"/>
    <col min="5892" max="5892" width="9" style="278"/>
    <col min="5893" max="5893" width="11.5" style="278" customWidth="1"/>
    <col min="5894" max="5894" width="12.125" style="278" customWidth="1"/>
    <col min="5895" max="6144" width="9" style="278"/>
    <col min="6145" max="6145" width="6" style="278" customWidth="1"/>
    <col min="6146" max="6146" width="32" style="278" customWidth="1"/>
    <col min="6147" max="6147" width="5.75" style="278" customWidth="1"/>
    <col min="6148" max="6148" width="9" style="278"/>
    <col min="6149" max="6149" width="11.5" style="278" customWidth="1"/>
    <col min="6150" max="6150" width="12.125" style="278" customWidth="1"/>
    <col min="6151" max="6400" width="9" style="278"/>
    <col min="6401" max="6401" width="6" style="278" customWidth="1"/>
    <col min="6402" max="6402" width="32" style="278" customWidth="1"/>
    <col min="6403" max="6403" width="5.75" style="278" customWidth="1"/>
    <col min="6404" max="6404" width="9" style="278"/>
    <col min="6405" max="6405" width="11.5" style="278" customWidth="1"/>
    <col min="6406" max="6406" width="12.125" style="278" customWidth="1"/>
    <col min="6407" max="6656" width="9" style="278"/>
    <col min="6657" max="6657" width="6" style="278" customWidth="1"/>
    <col min="6658" max="6658" width="32" style="278" customWidth="1"/>
    <col min="6659" max="6659" width="5.75" style="278" customWidth="1"/>
    <col min="6660" max="6660" width="9" style="278"/>
    <col min="6661" max="6661" width="11.5" style="278" customWidth="1"/>
    <col min="6662" max="6662" width="12.125" style="278" customWidth="1"/>
    <col min="6663" max="6912" width="9" style="278"/>
    <col min="6913" max="6913" width="6" style="278" customWidth="1"/>
    <col min="6914" max="6914" width="32" style="278" customWidth="1"/>
    <col min="6915" max="6915" width="5.75" style="278" customWidth="1"/>
    <col min="6916" max="6916" width="9" style="278"/>
    <col min="6917" max="6917" width="11.5" style="278" customWidth="1"/>
    <col min="6918" max="6918" width="12.125" style="278" customWidth="1"/>
    <col min="6919" max="7168" width="9" style="278"/>
    <col min="7169" max="7169" width="6" style="278" customWidth="1"/>
    <col min="7170" max="7170" width="32" style="278" customWidth="1"/>
    <col min="7171" max="7171" width="5.75" style="278" customWidth="1"/>
    <col min="7172" max="7172" width="9" style="278"/>
    <col min="7173" max="7173" width="11.5" style="278" customWidth="1"/>
    <col min="7174" max="7174" width="12.125" style="278" customWidth="1"/>
    <col min="7175" max="7424" width="9" style="278"/>
    <col min="7425" max="7425" width="6" style="278" customWidth="1"/>
    <col min="7426" max="7426" width="32" style="278" customWidth="1"/>
    <col min="7427" max="7427" width="5.75" style="278" customWidth="1"/>
    <col min="7428" max="7428" width="9" style="278"/>
    <col min="7429" max="7429" width="11.5" style="278" customWidth="1"/>
    <col min="7430" max="7430" width="12.125" style="278" customWidth="1"/>
    <col min="7431" max="7680" width="9" style="278"/>
    <col min="7681" max="7681" width="6" style="278" customWidth="1"/>
    <col min="7682" max="7682" width="32" style="278" customWidth="1"/>
    <col min="7683" max="7683" width="5.75" style="278" customWidth="1"/>
    <col min="7684" max="7684" width="9" style="278"/>
    <col min="7685" max="7685" width="11.5" style="278" customWidth="1"/>
    <col min="7686" max="7686" width="12.125" style="278" customWidth="1"/>
    <col min="7687" max="7936" width="9" style="278"/>
    <col min="7937" max="7937" width="6" style="278" customWidth="1"/>
    <col min="7938" max="7938" width="32" style="278" customWidth="1"/>
    <col min="7939" max="7939" width="5.75" style="278" customWidth="1"/>
    <col min="7940" max="7940" width="9" style="278"/>
    <col min="7941" max="7941" width="11.5" style="278" customWidth="1"/>
    <col min="7942" max="7942" width="12.125" style="278" customWidth="1"/>
    <col min="7943" max="8192" width="9" style="278"/>
    <col min="8193" max="8193" width="6" style="278" customWidth="1"/>
    <col min="8194" max="8194" width="32" style="278" customWidth="1"/>
    <col min="8195" max="8195" width="5.75" style="278" customWidth="1"/>
    <col min="8196" max="8196" width="9" style="278"/>
    <col min="8197" max="8197" width="11.5" style="278" customWidth="1"/>
    <col min="8198" max="8198" width="12.125" style="278" customWidth="1"/>
    <col min="8199" max="8448" width="9" style="278"/>
    <col min="8449" max="8449" width="6" style="278" customWidth="1"/>
    <col min="8450" max="8450" width="32" style="278" customWidth="1"/>
    <col min="8451" max="8451" width="5.75" style="278" customWidth="1"/>
    <col min="8452" max="8452" width="9" style="278"/>
    <col min="8453" max="8453" width="11.5" style="278" customWidth="1"/>
    <col min="8454" max="8454" width="12.125" style="278" customWidth="1"/>
    <col min="8455" max="8704" width="9" style="278"/>
    <col min="8705" max="8705" width="6" style="278" customWidth="1"/>
    <col min="8706" max="8706" width="32" style="278" customWidth="1"/>
    <col min="8707" max="8707" width="5.75" style="278" customWidth="1"/>
    <col min="8708" max="8708" width="9" style="278"/>
    <col min="8709" max="8709" width="11.5" style="278" customWidth="1"/>
    <col min="8710" max="8710" width="12.125" style="278" customWidth="1"/>
    <col min="8711" max="8960" width="9" style="278"/>
    <col min="8961" max="8961" width="6" style="278" customWidth="1"/>
    <col min="8962" max="8962" width="32" style="278" customWidth="1"/>
    <col min="8963" max="8963" width="5.75" style="278" customWidth="1"/>
    <col min="8964" max="8964" width="9" style="278"/>
    <col min="8965" max="8965" width="11.5" style="278" customWidth="1"/>
    <col min="8966" max="8966" width="12.125" style="278" customWidth="1"/>
    <col min="8967" max="9216" width="9" style="278"/>
    <col min="9217" max="9217" width="6" style="278" customWidth="1"/>
    <col min="9218" max="9218" width="32" style="278" customWidth="1"/>
    <col min="9219" max="9219" width="5.75" style="278" customWidth="1"/>
    <col min="9220" max="9220" width="9" style="278"/>
    <col min="9221" max="9221" width="11.5" style="278" customWidth="1"/>
    <col min="9222" max="9222" width="12.125" style="278" customWidth="1"/>
    <col min="9223" max="9472" width="9" style="278"/>
    <col min="9473" max="9473" width="6" style="278" customWidth="1"/>
    <col min="9474" max="9474" width="32" style="278" customWidth="1"/>
    <col min="9475" max="9475" width="5.75" style="278" customWidth="1"/>
    <col min="9476" max="9476" width="9" style="278"/>
    <col min="9477" max="9477" width="11.5" style="278" customWidth="1"/>
    <col min="9478" max="9478" width="12.125" style="278" customWidth="1"/>
    <col min="9479" max="9728" width="9" style="278"/>
    <col min="9729" max="9729" width="6" style="278" customWidth="1"/>
    <col min="9730" max="9730" width="32" style="278" customWidth="1"/>
    <col min="9731" max="9731" width="5.75" style="278" customWidth="1"/>
    <col min="9732" max="9732" width="9" style="278"/>
    <col min="9733" max="9733" width="11.5" style="278" customWidth="1"/>
    <col min="9734" max="9734" width="12.125" style="278" customWidth="1"/>
    <col min="9735" max="9984" width="9" style="278"/>
    <col min="9985" max="9985" width="6" style="278" customWidth="1"/>
    <col min="9986" max="9986" width="32" style="278" customWidth="1"/>
    <col min="9987" max="9987" width="5.75" style="278" customWidth="1"/>
    <col min="9988" max="9988" width="9" style="278"/>
    <col min="9989" max="9989" width="11.5" style="278" customWidth="1"/>
    <col min="9990" max="9990" width="12.125" style="278" customWidth="1"/>
    <col min="9991" max="10240" width="9" style="278"/>
    <col min="10241" max="10241" width="6" style="278" customWidth="1"/>
    <col min="10242" max="10242" width="32" style="278" customWidth="1"/>
    <col min="10243" max="10243" width="5.75" style="278" customWidth="1"/>
    <col min="10244" max="10244" width="9" style="278"/>
    <col min="10245" max="10245" width="11.5" style="278" customWidth="1"/>
    <col min="10246" max="10246" width="12.125" style="278" customWidth="1"/>
    <col min="10247" max="10496" width="9" style="278"/>
    <col min="10497" max="10497" width="6" style="278" customWidth="1"/>
    <col min="10498" max="10498" width="32" style="278" customWidth="1"/>
    <col min="10499" max="10499" width="5.75" style="278" customWidth="1"/>
    <col min="10500" max="10500" width="9" style="278"/>
    <col min="10501" max="10501" width="11.5" style="278" customWidth="1"/>
    <col min="10502" max="10502" width="12.125" style="278" customWidth="1"/>
    <col min="10503" max="10752" width="9" style="278"/>
    <col min="10753" max="10753" width="6" style="278" customWidth="1"/>
    <col min="10754" max="10754" width="32" style="278" customWidth="1"/>
    <col min="10755" max="10755" width="5.75" style="278" customWidth="1"/>
    <col min="10756" max="10756" width="9" style="278"/>
    <col min="10757" max="10757" width="11.5" style="278" customWidth="1"/>
    <col min="10758" max="10758" width="12.125" style="278" customWidth="1"/>
    <col min="10759" max="11008" width="9" style="278"/>
    <col min="11009" max="11009" width="6" style="278" customWidth="1"/>
    <col min="11010" max="11010" width="32" style="278" customWidth="1"/>
    <col min="11011" max="11011" width="5.75" style="278" customWidth="1"/>
    <col min="11012" max="11012" width="9" style="278"/>
    <col min="11013" max="11013" width="11.5" style="278" customWidth="1"/>
    <col min="11014" max="11014" width="12.125" style="278" customWidth="1"/>
    <col min="11015" max="11264" width="9" style="278"/>
    <col min="11265" max="11265" width="6" style="278" customWidth="1"/>
    <col min="11266" max="11266" width="32" style="278" customWidth="1"/>
    <col min="11267" max="11267" width="5.75" style="278" customWidth="1"/>
    <col min="11268" max="11268" width="9" style="278"/>
    <col min="11269" max="11269" width="11.5" style="278" customWidth="1"/>
    <col min="11270" max="11270" width="12.125" style="278" customWidth="1"/>
    <col min="11271" max="11520" width="9" style="278"/>
    <col min="11521" max="11521" width="6" style="278" customWidth="1"/>
    <col min="11522" max="11522" width="32" style="278" customWidth="1"/>
    <col min="11523" max="11523" width="5.75" style="278" customWidth="1"/>
    <col min="11524" max="11524" width="9" style="278"/>
    <col min="11525" max="11525" width="11.5" style="278" customWidth="1"/>
    <col min="11526" max="11526" width="12.125" style="278" customWidth="1"/>
    <col min="11527" max="11776" width="9" style="278"/>
    <col min="11777" max="11777" width="6" style="278" customWidth="1"/>
    <col min="11778" max="11778" width="32" style="278" customWidth="1"/>
    <col min="11779" max="11779" width="5.75" style="278" customWidth="1"/>
    <col min="11780" max="11780" width="9" style="278"/>
    <col min="11781" max="11781" width="11.5" style="278" customWidth="1"/>
    <col min="11782" max="11782" width="12.125" style="278" customWidth="1"/>
    <col min="11783" max="12032" width="9" style="278"/>
    <col min="12033" max="12033" width="6" style="278" customWidth="1"/>
    <col min="12034" max="12034" width="32" style="278" customWidth="1"/>
    <col min="12035" max="12035" width="5.75" style="278" customWidth="1"/>
    <col min="12036" max="12036" width="9" style="278"/>
    <col min="12037" max="12037" width="11.5" style="278" customWidth="1"/>
    <col min="12038" max="12038" width="12.125" style="278" customWidth="1"/>
    <col min="12039" max="12288" width="9" style="278"/>
    <col min="12289" max="12289" width="6" style="278" customWidth="1"/>
    <col min="12290" max="12290" width="32" style="278" customWidth="1"/>
    <col min="12291" max="12291" width="5.75" style="278" customWidth="1"/>
    <col min="12292" max="12292" width="9" style="278"/>
    <col min="12293" max="12293" width="11.5" style="278" customWidth="1"/>
    <col min="12294" max="12294" width="12.125" style="278" customWidth="1"/>
    <col min="12295" max="12544" width="9" style="278"/>
    <col min="12545" max="12545" width="6" style="278" customWidth="1"/>
    <col min="12546" max="12546" width="32" style="278" customWidth="1"/>
    <col min="12547" max="12547" width="5.75" style="278" customWidth="1"/>
    <col min="12548" max="12548" width="9" style="278"/>
    <col min="12549" max="12549" width="11.5" style="278" customWidth="1"/>
    <col min="12550" max="12550" width="12.125" style="278" customWidth="1"/>
    <col min="12551" max="12800" width="9" style="278"/>
    <col min="12801" max="12801" width="6" style="278" customWidth="1"/>
    <col min="12802" max="12802" width="32" style="278" customWidth="1"/>
    <col min="12803" max="12803" width="5.75" style="278" customWidth="1"/>
    <col min="12804" max="12804" width="9" style="278"/>
    <col min="12805" max="12805" width="11.5" style="278" customWidth="1"/>
    <col min="12806" max="12806" width="12.125" style="278" customWidth="1"/>
    <col min="12807" max="13056" width="9" style="278"/>
    <col min="13057" max="13057" width="6" style="278" customWidth="1"/>
    <col min="13058" max="13058" width="32" style="278" customWidth="1"/>
    <col min="13059" max="13059" width="5.75" style="278" customWidth="1"/>
    <col min="13060" max="13060" width="9" style="278"/>
    <col min="13061" max="13061" width="11.5" style="278" customWidth="1"/>
    <col min="13062" max="13062" width="12.125" style="278" customWidth="1"/>
    <col min="13063" max="13312" width="9" style="278"/>
    <col min="13313" max="13313" width="6" style="278" customWidth="1"/>
    <col min="13314" max="13314" width="32" style="278" customWidth="1"/>
    <col min="13315" max="13315" width="5.75" style="278" customWidth="1"/>
    <col min="13316" max="13316" width="9" style="278"/>
    <col min="13317" max="13317" width="11.5" style="278" customWidth="1"/>
    <col min="13318" max="13318" width="12.125" style="278" customWidth="1"/>
    <col min="13319" max="13568" width="9" style="278"/>
    <col min="13569" max="13569" width="6" style="278" customWidth="1"/>
    <col min="13570" max="13570" width="32" style="278" customWidth="1"/>
    <col min="13571" max="13571" width="5.75" style="278" customWidth="1"/>
    <col min="13572" max="13572" width="9" style="278"/>
    <col min="13573" max="13573" width="11.5" style="278" customWidth="1"/>
    <col min="13574" max="13574" width="12.125" style="278" customWidth="1"/>
    <col min="13575" max="13824" width="9" style="278"/>
    <col min="13825" max="13825" width="6" style="278" customWidth="1"/>
    <col min="13826" max="13826" width="32" style="278" customWidth="1"/>
    <col min="13827" max="13827" width="5.75" style="278" customWidth="1"/>
    <col min="13828" max="13828" width="9" style="278"/>
    <col min="13829" max="13829" width="11.5" style="278" customWidth="1"/>
    <col min="13830" max="13830" width="12.125" style="278" customWidth="1"/>
    <col min="13831" max="14080" width="9" style="278"/>
    <col min="14081" max="14081" width="6" style="278" customWidth="1"/>
    <col min="14082" max="14082" width="32" style="278" customWidth="1"/>
    <col min="14083" max="14083" width="5.75" style="278" customWidth="1"/>
    <col min="14084" max="14084" width="9" style="278"/>
    <col min="14085" max="14085" width="11.5" style="278" customWidth="1"/>
    <col min="14086" max="14086" width="12.125" style="278" customWidth="1"/>
    <col min="14087" max="14336" width="9" style="278"/>
    <col min="14337" max="14337" width="6" style="278" customWidth="1"/>
    <col min="14338" max="14338" width="32" style="278" customWidth="1"/>
    <col min="14339" max="14339" width="5.75" style="278" customWidth="1"/>
    <col min="14340" max="14340" width="9" style="278"/>
    <col min="14341" max="14341" width="11.5" style="278" customWidth="1"/>
    <col min="14342" max="14342" width="12.125" style="278" customWidth="1"/>
    <col min="14343" max="14592" width="9" style="278"/>
    <col min="14593" max="14593" width="6" style="278" customWidth="1"/>
    <col min="14594" max="14594" width="32" style="278" customWidth="1"/>
    <col min="14595" max="14595" width="5.75" style="278" customWidth="1"/>
    <col min="14596" max="14596" width="9" style="278"/>
    <col min="14597" max="14597" width="11.5" style="278" customWidth="1"/>
    <col min="14598" max="14598" width="12.125" style="278" customWidth="1"/>
    <col min="14599" max="14848" width="9" style="278"/>
    <col min="14849" max="14849" width="6" style="278" customWidth="1"/>
    <col min="14850" max="14850" width="32" style="278" customWidth="1"/>
    <col min="14851" max="14851" width="5.75" style="278" customWidth="1"/>
    <col min="14852" max="14852" width="9" style="278"/>
    <col min="14853" max="14853" width="11.5" style="278" customWidth="1"/>
    <col min="14854" max="14854" width="12.125" style="278" customWidth="1"/>
    <col min="14855" max="15104" width="9" style="278"/>
    <col min="15105" max="15105" width="6" style="278" customWidth="1"/>
    <col min="15106" max="15106" width="32" style="278" customWidth="1"/>
    <col min="15107" max="15107" width="5.75" style="278" customWidth="1"/>
    <col min="15108" max="15108" width="9" style="278"/>
    <col min="15109" max="15109" width="11.5" style="278" customWidth="1"/>
    <col min="15110" max="15110" width="12.125" style="278" customWidth="1"/>
    <col min="15111" max="15360" width="9" style="278"/>
    <col min="15361" max="15361" width="6" style="278" customWidth="1"/>
    <col min="15362" max="15362" width="32" style="278" customWidth="1"/>
    <col min="15363" max="15363" width="5.75" style="278" customWidth="1"/>
    <col min="15364" max="15364" width="9" style="278"/>
    <col min="15365" max="15365" width="11.5" style="278" customWidth="1"/>
    <col min="15366" max="15366" width="12.125" style="278" customWidth="1"/>
    <col min="15367" max="15616" width="9" style="278"/>
    <col min="15617" max="15617" width="6" style="278" customWidth="1"/>
    <col min="15618" max="15618" width="32" style="278" customWidth="1"/>
    <col min="15619" max="15619" width="5.75" style="278" customWidth="1"/>
    <col min="15620" max="15620" width="9" style="278"/>
    <col min="15621" max="15621" width="11.5" style="278" customWidth="1"/>
    <col min="15622" max="15622" width="12.125" style="278" customWidth="1"/>
    <col min="15623" max="15872" width="9" style="278"/>
    <col min="15873" max="15873" width="6" style="278" customWidth="1"/>
    <col min="15874" max="15874" width="32" style="278" customWidth="1"/>
    <col min="15875" max="15875" width="5.75" style="278" customWidth="1"/>
    <col min="15876" max="15876" width="9" style="278"/>
    <col min="15877" max="15877" width="11.5" style="278" customWidth="1"/>
    <col min="15878" max="15878" width="12.125" style="278" customWidth="1"/>
    <col min="15879" max="16128" width="9" style="278"/>
    <col min="16129" max="16129" width="6" style="278" customWidth="1"/>
    <col min="16130" max="16130" width="32" style="278" customWidth="1"/>
    <col min="16131" max="16131" width="5.75" style="278" customWidth="1"/>
    <col min="16132" max="16132" width="9" style="278"/>
    <col min="16133" max="16133" width="11.5" style="278" customWidth="1"/>
    <col min="16134" max="16134" width="12.125" style="278" customWidth="1"/>
    <col min="16135" max="16384" width="9" style="278"/>
  </cols>
  <sheetData>
    <row r="1" spans="1:6">
      <c r="D1" s="449"/>
      <c r="F1" s="451"/>
    </row>
    <row r="2" spans="1:6" s="454" customFormat="1" ht="20.25">
      <c r="A2" s="452" t="s">
        <v>936</v>
      </c>
      <c r="B2" s="453" t="s">
        <v>1306</v>
      </c>
      <c r="D2" s="455"/>
      <c r="E2" s="456"/>
      <c r="F2" s="457"/>
    </row>
    <row r="3" spans="1:6" ht="14.25">
      <c r="D3" s="449"/>
      <c r="F3" s="458"/>
    </row>
    <row r="4" spans="1:6" ht="14.25">
      <c r="B4" s="459" t="s">
        <v>1307</v>
      </c>
      <c r="D4" s="449"/>
      <c r="F4" s="458"/>
    </row>
    <row r="5" spans="1:6" ht="14.25">
      <c r="D5" s="449"/>
      <c r="F5" s="458"/>
    </row>
    <row r="6" spans="1:6" ht="14.25">
      <c r="A6" s="448" t="s">
        <v>1308</v>
      </c>
      <c r="B6" s="460" t="s">
        <v>875</v>
      </c>
      <c r="C6" s="461"/>
      <c r="D6" s="462"/>
      <c r="E6" s="463"/>
      <c r="F6" s="464">
        <f>F57</f>
        <v>0</v>
      </c>
    </row>
    <row r="7" spans="1:6" ht="14.25">
      <c r="D7" s="449"/>
      <c r="F7" s="458"/>
    </row>
    <row r="8" spans="1:6" ht="14.25">
      <c r="A8" s="448" t="s">
        <v>1309</v>
      </c>
      <c r="B8" s="460" t="s">
        <v>10</v>
      </c>
      <c r="C8" s="461"/>
      <c r="D8" s="462"/>
      <c r="E8" s="463"/>
      <c r="F8" s="464">
        <f>F100</f>
        <v>0</v>
      </c>
    </row>
    <row r="9" spans="1:6" ht="14.25">
      <c r="D9" s="449"/>
      <c r="F9" s="458"/>
    </row>
    <row r="10" spans="1:6" ht="14.25">
      <c r="A10" s="448" t="s">
        <v>1310</v>
      </c>
      <c r="B10" s="460" t="s">
        <v>4</v>
      </c>
      <c r="C10" s="461"/>
      <c r="D10" s="462"/>
      <c r="E10" s="463"/>
      <c r="F10" s="464">
        <f>F153</f>
        <v>0</v>
      </c>
    </row>
    <row r="11" spans="1:6" ht="14.25">
      <c r="D11" s="449"/>
      <c r="F11" s="458"/>
    </row>
    <row r="12" spans="1:6" ht="14.25">
      <c r="A12" s="448" t="s">
        <v>1311</v>
      </c>
      <c r="B12" s="460" t="s">
        <v>1312</v>
      </c>
      <c r="C12" s="461"/>
      <c r="D12" s="462"/>
      <c r="E12" s="463"/>
      <c r="F12" s="464">
        <f>F197</f>
        <v>0</v>
      </c>
    </row>
    <row r="13" spans="1:6" ht="14.25">
      <c r="D13" s="449"/>
      <c r="F13" s="458"/>
    </row>
    <row r="14" spans="1:6" ht="14.25">
      <c r="A14" s="448" t="s">
        <v>1313</v>
      </c>
      <c r="B14" s="460" t="s">
        <v>1314</v>
      </c>
      <c r="C14" s="461"/>
      <c r="D14" s="462"/>
      <c r="E14" s="463"/>
      <c r="F14" s="464">
        <f>F252</f>
        <v>0</v>
      </c>
    </row>
    <row r="15" spans="1:6" ht="14.25">
      <c r="D15" s="449"/>
      <c r="F15" s="465"/>
    </row>
    <row r="16" spans="1:6" ht="14.25">
      <c r="A16" s="448" t="s">
        <v>1315</v>
      </c>
      <c r="B16" s="460" t="s">
        <v>1316</v>
      </c>
      <c r="C16" s="461"/>
      <c r="D16" s="462"/>
      <c r="E16" s="463"/>
      <c r="F16" s="464">
        <f>F313</f>
        <v>0</v>
      </c>
    </row>
    <row r="17" spans="1:6" ht="14.25">
      <c r="D17" s="449"/>
      <c r="F17" s="458"/>
    </row>
    <row r="18" spans="1:6">
      <c r="B18" s="459" t="s">
        <v>1317</v>
      </c>
      <c r="D18" s="449"/>
      <c r="F18" s="451">
        <f>SUM(F6:F16)</f>
        <v>0</v>
      </c>
    </row>
    <row r="19" spans="1:6" ht="13.5" thickBot="1">
      <c r="B19" s="466"/>
      <c r="C19" s="467"/>
      <c r="D19" s="468"/>
      <c r="E19" s="469"/>
      <c r="F19" s="470"/>
    </row>
    <row r="20" spans="1:6" ht="13.5" thickBot="1">
      <c r="B20" s="471"/>
      <c r="C20" s="472"/>
      <c r="D20" s="473"/>
      <c r="E20" s="474"/>
      <c r="F20" s="475"/>
    </row>
    <row r="21" spans="1:6">
      <c r="B21" s="459"/>
      <c r="D21" s="449"/>
      <c r="F21" s="451"/>
    </row>
    <row r="22" spans="1:6" ht="14.25">
      <c r="A22" s="476" t="s">
        <v>1308</v>
      </c>
      <c r="B22" s="459" t="s">
        <v>875</v>
      </c>
      <c r="D22" s="449"/>
      <c r="F22" s="458"/>
    </row>
    <row r="23" spans="1:6" ht="14.25">
      <c r="B23" s="459"/>
      <c r="D23" s="449"/>
      <c r="F23" s="458"/>
    </row>
    <row r="24" spans="1:6">
      <c r="B24" s="477" t="s">
        <v>1318</v>
      </c>
      <c r="C24" s="477" t="s">
        <v>1319</v>
      </c>
      <c r="D24" s="478" t="s">
        <v>923</v>
      </c>
      <c r="E24" s="479" t="s">
        <v>1320</v>
      </c>
      <c r="F24" s="480" t="s">
        <v>1152</v>
      </c>
    </row>
    <row r="25" spans="1:6" ht="14.25">
      <c r="B25" s="459"/>
      <c r="D25" s="449"/>
      <c r="F25" s="458"/>
    </row>
    <row r="26" spans="1:6" ht="14.25">
      <c r="B26" s="459"/>
      <c r="D26" s="449"/>
      <c r="F26" s="458"/>
    </row>
    <row r="27" spans="1:6" ht="14.25">
      <c r="A27" s="448" t="s">
        <v>1075</v>
      </c>
      <c r="B27" s="278" t="s">
        <v>1321</v>
      </c>
      <c r="D27" s="449"/>
      <c r="F27" s="458"/>
    </row>
    <row r="28" spans="1:6" ht="14.25">
      <c r="B28" s="278" t="s">
        <v>1322</v>
      </c>
      <c r="D28" s="449"/>
      <c r="F28" s="458"/>
    </row>
    <row r="29" spans="1:6" ht="14.25">
      <c r="C29" s="485" t="s">
        <v>59</v>
      </c>
      <c r="D29" s="486">
        <v>521</v>
      </c>
      <c r="E29" s="1244"/>
      <c r="F29" s="484">
        <f>D29*E29</f>
        <v>0</v>
      </c>
    </row>
    <row r="30" spans="1:6" ht="14.25">
      <c r="C30" s="450"/>
      <c r="D30" s="449"/>
      <c r="F30" s="487"/>
    </row>
    <row r="31" spans="1:6" ht="14.25">
      <c r="A31" s="448" t="s">
        <v>1154</v>
      </c>
      <c r="B31" s="278" t="s">
        <v>1323</v>
      </c>
      <c r="C31" s="450"/>
      <c r="D31" s="449"/>
      <c r="F31" s="458"/>
    </row>
    <row r="32" spans="1:6" ht="14.25">
      <c r="B32" s="278" t="s">
        <v>1324</v>
      </c>
      <c r="C32" s="450"/>
      <c r="D32" s="449"/>
      <c r="F32" s="458"/>
    </row>
    <row r="33" spans="1:6" ht="14.25">
      <c r="B33" s="278" t="s">
        <v>1325</v>
      </c>
      <c r="C33" s="450"/>
      <c r="D33" s="449"/>
      <c r="F33" s="458"/>
    </row>
    <row r="34" spans="1:6" ht="14.25">
      <c r="B34" s="278" t="s">
        <v>1326</v>
      </c>
      <c r="C34" s="450"/>
      <c r="D34" s="449"/>
      <c r="F34" s="458"/>
    </row>
    <row r="35" spans="1:6" ht="14.25">
      <c r="C35" s="485" t="s">
        <v>28</v>
      </c>
      <c r="D35" s="486">
        <v>26</v>
      </c>
      <c r="E35" s="1244"/>
      <c r="F35" s="484">
        <f>D35*E35</f>
        <v>0</v>
      </c>
    </row>
    <row r="36" spans="1:6" ht="14.25">
      <c r="C36" s="450"/>
      <c r="D36" s="449"/>
      <c r="F36" s="487"/>
    </row>
    <row r="37" spans="1:6" ht="14.25">
      <c r="A37" s="448" t="s">
        <v>1156</v>
      </c>
      <c r="B37" s="278" t="s">
        <v>1327</v>
      </c>
      <c r="C37" s="450"/>
      <c r="D37" s="449"/>
      <c r="F37" s="487"/>
    </row>
    <row r="38" spans="1:6" ht="14.25">
      <c r="B38" s="278" t="s">
        <v>1328</v>
      </c>
      <c r="C38" s="450"/>
      <c r="D38" s="449"/>
      <c r="F38" s="487"/>
    </row>
    <row r="39" spans="1:6" ht="14.25">
      <c r="C39" s="485" t="s">
        <v>56</v>
      </c>
      <c r="D39" s="486">
        <v>8</v>
      </c>
      <c r="E39" s="1244"/>
      <c r="F39" s="484">
        <f>D39*E39</f>
        <v>0</v>
      </c>
    </row>
    <row r="40" spans="1:6" ht="14.25">
      <c r="C40" s="450"/>
      <c r="D40" s="449"/>
      <c r="F40" s="487"/>
    </row>
    <row r="41" spans="1:6" ht="14.25">
      <c r="A41" s="448" t="s">
        <v>1158</v>
      </c>
      <c r="B41" s="278" t="s">
        <v>1329</v>
      </c>
      <c r="C41" s="450"/>
      <c r="D41" s="449"/>
      <c r="F41" s="487"/>
    </row>
    <row r="42" spans="1:6" ht="14.25">
      <c r="B42" s="278" t="s">
        <v>1330</v>
      </c>
      <c r="C42" s="450"/>
      <c r="D42" s="449"/>
      <c r="F42" s="487"/>
    </row>
    <row r="43" spans="1:6" ht="14.25">
      <c r="B43" s="278" t="s">
        <v>1331</v>
      </c>
      <c r="C43" s="450"/>
      <c r="D43" s="449"/>
      <c r="F43" s="487"/>
    </row>
    <row r="44" spans="1:6" ht="14.25">
      <c r="C44" s="485" t="s">
        <v>56</v>
      </c>
      <c r="D44" s="486">
        <v>5</v>
      </c>
      <c r="E44" s="1244"/>
      <c r="F44" s="484">
        <f>D44*E44</f>
        <v>0</v>
      </c>
    </row>
    <row r="45" spans="1:6" ht="14.25">
      <c r="C45" s="450"/>
      <c r="D45" s="449"/>
      <c r="F45" s="487"/>
    </row>
    <row r="46" spans="1:6" ht="14.25">
      <c r="A46" s="448" t="s">
        <v>1160</v>
      </c>
      <c r="B46" s="278" t="s">
        <v>1332</v>
      </c>
      <c r="C46" s="450"/>
      <c r="D46" s="449"/>
      <c r="F46" s="487"/>
    </row>
    <row r="47" spans="1:6" ht="14.25">
      <c r="B47" s="278" t="s">
        <v>1333</v>
      </c>
      <c r="C47" s="450"/>
      <c r="D47" s="449"/>
      <c r="F47" s="487"/>
    </row>
    <row r="48" spans="1:6" ht="14.25">
      <c r="C48" s="485" t="s">
        <v>28</v>
      </c>
      <c r="D48" s="486">
        <v>2</v>
      </c>
      <c r="E48" s="1244"/>
      <c r="F48" s="484">
        <f>D48*E48</f>
        <v>0</v>
      </c>
    </row>
    <row r="49" spans="1:6" ht="14.25">
      <c r="C49" s="450"/>
      <c r="D49" s="449"/>
      <c r="F49" s="487"/>
    </row>
    <row r="50" spans="1:6" ht="14.25">
      <c r="A50" s="448" t="s">
        <v>1162</v>
      </c>
      <c r="B50" s="278" t="s">
        <v>1334</v>
      </c>
      <c r="C50" s="450"/>
      <c r="D50" s="449"/>
      <c r="F50" s="487"/>
    </row>
    <row r="51" spans="1:6" ht="14.25">
      <c r="B51" s="278" t="s">
        <v>1335</v>
      </c>
      <c r="C51" s="450"/>
      <c r="D51" s="449"/>
      <c r="F51" s="487"/>
    </row>
    <row r="52" spans="1:6" ht="14.25">
      <c r="B52" s="278" t="s">
        <v>1336</v>
      </c>
      <c r="C52" s="450"/>
      <c r="D52" s="449"/>
      <c r="F52" s="487"/>
    </row>
    <row r="53" spans="1:6" ht="14.25">
      <c r="B53" s="278" t="s">
        <v>1337</v>
      </c>
      <c r="C53" s="450"/>
      <c r="D53" s="449"/>
      <c r="F53" s="487"/>
    </row>
    <row r="54" spans="1:6" ht="14.25">
      <c r="C54" s="485" t="s">
        <v>59</v>
      </c>
      <c r="D54" s="486">
        <v>521</v>
      </c>
      <c r="E54" s="1244"/>
      <c r="F54" s="484">
        <f>D54*E54</f>
        <v>0</v>
      </c>
    </row>
    <row r="55" spans="1:6" ht="14.25">
      <c r="C55" s="450"/>
      <c r="D55" s="449"/>
      <c r="F55" s="487"/>
    </row>
    <row r="56" spans="1:6">
      <c r="B56" s="488"/>
      <c r="C56" s="492"/>
      <c r="D56" s="490"/>
      <c r="E56" s="490"/>
      <c r="F56" s="491"/>
    </row>
    <row r="57" spans="1:6">
      <c r="B57" s="493" t="s">
        <v>1338</v>
      </c>
      <c r="C57" s="463"/>
      <c r="D57" s="462"/>
      <c r="E57" s="463"/>
      <c r="F57" s="494">
        <f>SUM(F26:F56)</f>
        <v>0</v>
      </c>
    </row>
    <row r="58" spans="1:6">
      <c r="B58" s="459"/>
      <c r="C58" s="450"/>
      <c r="D58" s="449"/>
      <c r="F58" s="495"/>
    </row>
    <row r="59" spans="1:6">
      <c r="B59" s="459"/>
      <c r="C59" s="450"/>
      <c r="D59" s="449"/>
      <c r="F59" s="495"/>
    </row>
    <row r="60" spans="1:6" ht="14.25">
      <c r="A60" s="476" t="s">
        <v>1309</v>
      </c>
      <c r="B60" s="459" t="s">
        <v>10</v>
      </c>
      <c r="C60" s="450"/>
      <c r="D60" s="449"/>
      <c r="F60" s="458"/>
    </row>
    <row r="61" spans="1:6" ht="14.25">
      <c r="C61" s="450"/>
      <c r="D61" s="449"/>
      <c r="F61" s="458"/>
    </row>
    <row r="62" spans="1:6">
      <c r="B62" s="477" t="s">
        <v>1318</v>
      </c>
      <c r="C62" s="477" t="s">
        <v>1319</v>
      </c>
      <c r="D62" s="478" t="s">
        <v>923</v>
      </c>
      <c r="E62" s="479" t="s">
        <v>1320</v>
      </c>
      <c r="F62" s="480" t="s">
        <v>1152</v>
      </c>
    </row>
    <row r="63" spans="1:6" ht="14.25">
      <c r="C63" s="450"/>
      <c r="D63" s="449"/>
      <c r="F63" s="458"/>
    </row>
    <row r="64" spans="1:6" ht="14.25">
      <c r="A64" s="448" t="s">
        <v>1075</v>
      </c>
      <c r="B64" s="278" t="s">
        <v>1339</v>
      </c>
      <c r="C64" s="450"/>
      <c r="D64" s="449"/>
      <c r="F64" s="458"/>
    </row>
    <row r="65" spans="1:6" ht="14.25">
      <c r="B65" s="278" t="s">
        <v>1340</v>
      </c>
      <c r="C65" s="450"/>
      <c r="D65" s="449"/>
      <c r="F65" s="458"/>
    </row>
    <row r="66" spans="1:6" ht="14.25">
      <c r="B66" s="278" t="s">
        <v>1341</v>
      </c>
      <c r="C66" s="450"/>
      <c r="D66" s="449"/>
      <c r="F66" s="458"/>
    </row>
    <row r="67" spans="1:6" ht="14.25">
      <c r="B67" s="278" t="s">
        <v>1342</v>
      </c>
      <c r="C67" s="450"/>
      <c r="D67" s="449"/>
      <c r="F67" s="458"/>
    </row>
    <row r="68" spans="1:6" ht="14.25">
      <c r="B68" s="278" t="s">
        <v>1343</v>
      </c>
      <c r="C68" s="450"/>
      <c r="D68" s="449"/>
      <c r="F68" s="458"/>
    </row>
    <row r="69" spans="1:6" ht="14.25">
      <c r="C69" s="485" t="s">
        <v>32</v>
      </c>
      <c r="D69" s="486">
        <v>3900</v>
      </c>
      <c r="E69" s="1244"/>
      <c r="F69" s="484">
        <f>D69*E69</f>
        <v>0</v>
      </c>
    </row>
    <row r="70" spans="1:6" ht="14.25">
      <c r="C70" s="450"/>
      <c r="D70" s="449"/>
      <c r="F70" s="487"/>
    </row>
    <row r="71" spans="1:6" ht="14.25">
      <c r="A71" s="448" t="s">
        <v>1154</v>
      </c>
      <c r="B71" s="278" t="s">
        <v>1344</v>
      </c>
      <c r="C71" s="450"/>
      <c r="D71" s="449"/>
      <c r="F71" s="487"/>
    </row>
    <row r="72" spans="1:6" ht="14.25">
      <c r="B72" s="278" t="s">
        <v>2243</v>
      </c>
      <c r="C72" s="450"/>
      <c r="D72" s="449"/>
      <c r="F72" s="487"/>
    </row>
    <row r="73" spans="1:6" ht="14.25">
      <c r="C73" s="450"/>
      <c r="D73" s="449"/>
      <c r="F73" s="487"/>
    </row>
    <row r="74" spans="1:6" ht="14.25">
      <c r="C74" s="485" t="s">
        <v>32</v>
      </c>
      <c r="D74" s="486">
        <v>508</v>
      </c>
      <c r="E74" s="1244"/>
      <c r="F74" s="484">
        <f>D74*E74</f>
        <v>0</v>
      </c>
    </row>
    <row r="75" spans="1:6" ht="14.25">
      <c r="C75" s="450"/>
      <c r="D75" s="449"/>
      <c r="F75" s="487"/>
    </row>
    <row r="76" spans="1:6" ht="14.25">
      <c r="A76" s="448" t="s">
        <v>1156</v>
      </c>
      <c r="B76" s="496" t="s">
        <v>1345</v>
      </c>
      <c r="C76" s="450"/>
      <c r="D76" s="449"/>
      <c r="F76" s="458"/>
    </row>
    <row r="77" spans="1:6" ht="14.25">
      <c r="B77" s="496" t="s">
        <v>1346</v>
      </c>
      <c r="C77" s="450"/>
      <c r="D77" s="449"/>
      <c r="F77" s="458"/>
    </row>
    <row r="78" spans="1:6" ht="14.25">
      <c r="B78" s="496" t="s">
        <v>1347</v>
      </c>
      <c r="C78" s="450"/>
      <c r="D78" s="449"/>
      <c r="F78" s="458"/>
    </row>
    <row r="79" spans="1:6" ht="14.25">
      <c r="B79" s="496" t="s">
        <v>1348</v>
      </c>
      <c r="C79" s="450"/>
      <c r="D79" s="449"/>
      <c r="F79" s="458"/>
    </row>
    <row r="80" spans="1:6" ht="14.25">
      <c r="B80" s="496" t="s">
        <v>1349</v>
      </c>
      <c r="C80" s="450"/>
      <c r="D80" s="449"/>
      <c r="F80" s="458"/>
    </row>
    <row r="81" spans="1:6" ht="14.25">
      <c r="B81" s="496" t="s">
        <v>1350</v>
      </c>
      <c r="C81" s="450"/>
      <c r="D81" s="449"/>
      <c r="F81" s="458"/>
    </row>
    <row r="82" spans="1:6" ht="14.25">
      <c r="B82" s="496"/>
      <c r="C82" s="450"/>
      <c r="D82" s="449"/>
      <c r="F82" s="458"/>
    </row>
    <row r="83" spans="1:6" ht="14.25">
      <c r="C83" s="485" t="s">
        <v>32</v>
      </c>
      <c r="D83" s="486">
        <v>480</v>
      </c>
      <c r="E83" s="1244"/>
      <c r="F83" s="484">
        <f>D83*E83</f>
        <v>0</v>
      </c>
    </row>
    <row r="84" spans="1:6" ht="14.25">
      <c r="C84" s="450"/>
      <c r="D84" s="449"/>
      <c r="F84" s="487"/>
    </row>
    <row r="85" spans="1:6">
      <c r="A85" s="497" t="s">
        <v>1158</v>
      </c>
      <c r="B85" s="498" t="s">
        <v>1351</v>
      </c>
      <c r="C85" s="489"/>
      <c r="D85" s="481"/>
      <c r="E85" s="490"/>
      <c r="F85" s="491"/>
    </row>
    <row r="86" spans="1:6">
      <c r="A86" s="499"/>
      <c r="B86" s="498" t="s">
        <v>1352</v>
      </c>
      <c r="C86" s="489"/>
      <c r="D86" s="481"/>
      <c r="E86" s="490"/>
      <c r="F86" s="491"/>
    </row>
    <row r="87" spans="1:6">
      <c r="A87" s="497"/>
      <c r="B87" s="498" t="s">
        <v>1353</v>
      </c>
      <c r="C87" s="489"/>
      <c r="D87" s="481"/>
      <c r="E87" s="490"/>
      <c r="F87" s="491"/>
    </row>
    <row r="88" spans="1:6">
      <c r="A88" s="497"/>
      <c r="B88" s="498"/>
      <c r="C88" s="489"/>
      <c r="D88" s="481"/>
      <c r="E88" s="490"/>
      <c r="F88" s="491"/>
    </row>
    <row r="89" spans="1:6">
      <c r="A89" s="499"/>
      <c r="B89" s="498"/>
      <c r="C89" s="500" t="s">
        <v>32</v>
      </c>
      <c r="D89" s="486">
        <v>3392</v>
      </c>
      <c r="E89" s="1244"/>
      <c r="F89" s="501">
        <f>D89*E89</f>
        <v>0</v>
      </c>
    </row>
    <row r="90" spans="1:6" ht="14.25">
      <c r="C90" s="450"/>
      <c r="D90" s="449"/>
      <c r="F90" s="487"/>
    </row>
    <row r="91" spans="1:6" ht="14.25">
      <c r="A91" s="448" t="s">
        <v>1160</v>
      </c>
      <c r="B91" s="278" t="s">
        <v>1354</v>
      </c>
      <c r="C91" s="450"/>
      <c r="D91" s="449"/>
      <c r="F91" s="458"/>
    </row>
    <row r="92" spans="1:6" ht="14.25">
      <c r="B92" s="278" t="s">
        <v>1355</v>
      </c>
      <c r="C92" s="450"/>
      <c r="D92" s="449"/>
      <c r="F92" s="458"/>
    </row>
    <row r="93" spans="1:6" ht="14.25">
      <c r="C93" s="485" t="s">
        <v>26</v>
      </c>
      <c r="D93" s="486">
        <v>416</v>
      </c>
      <c r="E93" s="1244"/>
      <c r="F93" s="484">
        <f>D93*E93</f>
        <v>0</v>
      </c>
    </row>
    <row r="94" spans="1:6" ht="14.25">
      <c r="C94" s="450"/>
      <c r="D94" s="449"/>
      <c r="F94" s="487"/>
    </row>
    <row r="95" spans="1:6" ht="14.25">
      <c r="A95" s="448" t="s">
        <v>1162</v>
      </c>
      <c r="B95" s="278" t="s">
        <v>1356</v>
      </c>
      <c r="C95" s="450"/>
      <c r="D95" s="449"/>
      <c r="F95" s="487"/>
    </row>
    <row r="96" spans="1:6" ht="14.25">
      <c r="B96" s="278" t="s">
        <v>1357</v>
      </c>
      <c r="C96" s="450"/>
      <c r="D96" s="449"/>
      <c r="F96" s="487"/>
    </row>
    <row r="97" spans="1:6" ht="14.25">
      <c r="C97" s="485" t="s">
        <v>26</v>
      </c>
      <c r="D97" s="486">
        <v>0</v>
      </c>
      <c r="E97" s="1244"/>
      <c r="F97" s="484">
        <f>D97*E97</f>
        <v>0</v>
      </c>
    </row>
    <row r="98" spans="1:6" ht="14.25">
      <c r="C98" s="450"/>
      <c r="D98" s="449"/>
      <c r="F98" s="487"/>
    </row>
    <row r="99" spans="1:6" ht="14.25">
      <c r="C99" s="450"/>
      <c r="D99" s="449"/>
      <c r="F99" s="487"/>
    </row>
    <row r="100" spans="1:6">
      <c r="B100" s="493" t="s">
        <v>1358</v>
      </c>
      <c r="C100" s="463"/>
      <c r="D100" s="462"/>
      <c r="E100" s="463"/>
      <c r="F100" s="504">
        <f>SUM(F64:F98)</f>
        <v>0</v>
      </c>
    </row>
    <row r="101" spans="1:6">
      <c r="B101" s="459"/>
      <c r="C101" s="450"/>
      <c r="D101" s="449"/>
      <c r="F101" s="505"/>
    </row>
    <row r="102" spans="1:6" ht="14.25">
      <c r="C102" s="450"/>
      <c r="D102" s="449"/>
      <c r="F102" s="458"/>
    </row>
    <row r="103" spans="1:6" ht="14.25">
      <c r="A103" s="476" t="s">
        <v>1310</v>
      </c>
      <c r="B103" s="459" t="s">
        <v>4</v>
      </c>
      <c r="C103" s="450"/>
      <c r="D103" s="449"/>
      <c r="F103" s="458"/>
    </row>
    <row r="104" spans="1:6" ht="14.25">
      <c r="B104" s="459"/>
      <c r="C104" s="450"/>
      <c r="D104" s="449"/>
      <c r="F104" s="458"/>
    </row>
    <row r="105" spans="1:6">
      <c r="B105" s="477" t="s">
        <v>1318</v>
      </c>
      <c r="C105" s="477" t="s">
        <v>1319</v>
      </c>
      <c r="D105" s="478" t="s">
        <v>923</v>
      </c>
      <c r="E105" s="479" t="s">
        <v>1320</v>
      </c>
      <c r="F105" s="480" t="s">
        <v>1152</v>
      </c>
    </row>
    <row r="106" spans="1:6" ht="14.25">
      <c r="C106" s="450"/>
      <c r="D106" s="449"/>
      <c r="F106" s="458"/>
    </row>
    <row r="107" spans="1:6" ht="14.25">
      <c r="A107" s="448" t="s">
        <v>1075</v>
      </c>
      <c r="B107" s="278" t="s">
        <v>1359</v>
      </c>
      <c r="C107" s="450"/>
      <c r="D107" s="449"/>
      <c r="F107" s="458"/>
    </row>
    <row r="108" spans="1:6" ht="14.25">
      <c r="B108" s="278" t="s">
        <v>1360</v>
      </c>
      <c r="C108" s="450"/>
      <c r="D108" s="449"/>
      <c r="F108" s="458"/>
    </row>
    <row r="109" spans="1:6" ht="14.25">
      <c r="B109" s="278" t="s">
        <v>1361</v>
      </c>
      <c r="C109" s="450"/>
      <c r="D109" s="449"/>
      <c r="F109" s="458"/>
    </row>
    <row r="110" spans="1:6" ht="14.25">
      <c r="B110" s="278" t="s">
        <v>1362</v>
      </c>
      <c r="C110" s="450"/>
      <c r="D110" s="449"/>
      <c r="F110" s="458"/>
    </row>
    <row r="111" spans="1:6" ht="14.25">
      <c r="B111" s="278" t="s">
        <v>1363</v>
      </c>
      <c r="C111" s="450"/>
      <c r="D111" s="449"/>
      <c r="F111" s="458"/>
    </row>
    <row r="112" spans="1:6" ht="14.25">
      <c r="B112" s="278" t="s">
        <v>1364</v>
      </c>
      <c r="C112" s="450"/>
      <c r="D112" s="449"/>
      <c r="F112" s="458"/>
    </row>
    <row r="113" spans="1:6" ht="14.25">
      <c r="C113" s="450"/>
      <c r="D113" s="449"/>
      <c r="F113" s="458"/>
    </row>
    <row r="114" spans="1:6" ht="14.25">
      <c r="B114" s="278" t="s">
        <v>1365</v>
      </c>
      <c r="C114" s="485" t="s">
        <v>28</v>
      </c>
      <c r="D114" s="486">
        <v>1</v>
      </c>
      <c r="E114" s="1244"/>
      <c r="F114" s="484">
        <f>D114*E114</f>
        <v>0</v>
      </c>
    </row>
    <row r="115" spans="1:6" ht="14.25">
      <c r="B115" s="278" t="s">
        <v>1366</v>
      </c>
      <c r="C115" s="485" t="s">
        <v>28</v>
      </c>
      <c r="D115" s="486">
        <v>1</v>
      </c>
      <c r="E115" s="1244"/>
      <c r="F115" s="484">
        <f>D115*E115</f>
        <v>0</v>
      </c>
    </row>
    <row r="116" spans="1:6" ht="14.25">
      <c r="B116" s="278" t="s">
        <v>1367</v>
      </c>
      <c r="C116" s="485" t="s">
        <v>28</v>
      </c>
      <c r="D116" s="486">
        <v>1</v>
      </c>
      <c r="E116" s="1244"/>
      <c r="F116" s="484">
        <f>D116*E116</f>
        <v>0</v>
      </c>
    </row>
    <row r="117" spans="1:6" ht="14.25">
      <c r="C117" s="450"/>
      <c r="D117" s="449"/>
      <c r="F117" s="487"/>
    </row>
    <row r="118" spans="1:6" ht="14.25">
      <c r="A118" s="448" t="s">
        <v>1154</v>
      </c>
      <c r="B118" s="278" t="s">
        <v>1359</v>
      </c>
      <c r="C118" s="450"/>
      <c r="D118" s="449"/>
      <c r="F118" s="458"/>
    </row>
    <row r="119" spans="1:6" ht="14.25">
      <c r="B119" s="278" t="s">
        <v>1360</v>
      </c>
      <c r="C119" s="450"/>
      <c r="D119" s="449"/>
      <c r="F119" s="458"/>
    </row>
    <row r="120" spans="1:6" ht="14.25">
      <c r="B120" s="278" t="s">
        <v>1368</v>
      </c>
      <c r="C120" s="450"/>
      <c r="D120" s="449"/>
      <c r="F120" s="458"/>
    </row>
    <row r="121" spans="1:6" ht="14.25">
      <c r="B121" s="278" t="s">
        <v>1362</v>
      </c>
      <c r="C121" s="450"/>
      <c r="D121" s="449"/>
      <c r="F121" s="458"/>
    </row>
    <row r="122" spans="1:6" ht="14.25">
      <c r="B122" s="278" t="s">
        <v>1363</v>
      </c>
      <c r="C122" s="450"/>
      <c r="D122" s="449"/>
      <c r="F122" s="458"/>
    </row>
    <row r="123" spans="1:6" ht="14.25">
      <c r="B123" s="278" t="s">
        <v>1364</v>
      </c>
      <c r="C123" s="450"/>
      <c r="D123" s="449"/>
      <c r="F123" s="458"/>
    </row>
    <row r="124" spans="1:6" ht="14.25">
      <c r="C124" s="450"/>
      <c r="D124" s="449"/>
      <c r="F124" s="458"/>
    </row>
    <row r="125" spans="1:6" ht="14.25">
      <c r="B125" s="278" t="s">
        <v>1367</v>
      </c>
      <c r="C125" s="485" t="s">
        <v>28</v>
      </c>
      <c r="D125" s="486">
        <v>4</v>
      </c>
      <c r="E125" s="1244"/>
      <c r="F125" s="484">
        <f>D125*E125</f>
        <v>0</v>
      </c>
    </row>
    <row r="126" spans="1:6" ht="14.25">
      <c r="C126" s="450"/>
      <c r="D126" s="449"/>
      <c r="F126" s="487"/>
    </row>
    <row r="127" spans="1:6" ht="14.25">
      <c r="A127" s="448" t="s">
        <v>1156</v>
      </c>
      <c r="B127" s="278" t="s">
        <v>1359</v>
      </c>
      <c r="C127" s="450"/>
      <c r="D127" s="449"/>
      <c r="F127" s="458"/>
    </row>
    <row r="128" spans="1:6" ht="14.25">
      <c r="B128" s="278" t="s">
        <v>1360</v>
      </c>
      <c r="C128" s="450"/>
      <c r="D128" s="449"/>
      <c r="F128" s="458"/>
    </row>
    <row r="129" spans="1:6" ht="14.25">
      <c r="B129" s="278" t="s">
        <v>1369</v>
      </c>
      <c r="C129" s="450"/>
      <c r="D129" s="449"/>
      <c r="F129" s="458"/>
    </row>
    <row r="130" spans="1:6" ht="14.25">
      <c r="B130" s="278" t="s">
        <v>1362</v>
      </c>
      <c r="C130" s="450"/>
      <c r="D130" s="449"/>
      <c r="F130" s="458"/>
    </row>
    <row r="131" spans="1:6" ht="14.25">
      <c r="B131" s="278" t="s">
        <v>1363</v>
      </c>
      <c r="C131" s="450"/>
      <c r="D131" s="449"/>
      <c r="F131" s="458"/>
    </row>
    <row r="132" spans="1:6" ht="14.25">
      <c r="B132" s="278" t="s">
        <v>1364</v>
      </c>
      <c r="C132" s="450"/>
      <c r="D132" s="449"/>
      <c r="F132" s="458"/>
    </row>
    <row r="133" spans="1:6" ht="14.25">
      <c r="C133" s="450"/>
      <c r="D133" s="449"/>
      <c r="F133" s="458"/>
    </row>
    <row r="134" spans="1:6" ht="14.25">
      <c r="B134" s="278" t="s">
        <v>1370</v>
      </c>
      <c r="C134" s="485" t="s">
        <v>28</v>
      </c>
      <c r="D134" s="486">
        <v>3</v>
      </c>
      <c r="E134" s="1244"/>
      <c r="F134" s="484">
        <f>D134*E134</f>
        <v>0</v>
      </c>
    </row>
    <row r="135" spans="1:6" ht="14.25">
      <c r="C135" s="450"/>
      <c r="D135" s="449"/>
      <c r="F135" s="487"/>
    </row>
    <row r="136" spans="1:6" ht="14.25">
      <c r="A136" s="448" t="s">
        <v>1158</v>
      </c>
      <c r="B136" s="278" t="s">
        <v>1359</v>
      </c>
      <c r="C136" s="450"/>
      <c r="D136" s="449"/>
      <c r="F136" s="458"/>
    </row>
    <row r="137" spans="1:6" ht="14.25">
      <c r="B137" s="278" t="s">
        <v>1360</v>
      </c>
      <c r="C137" s="450"/>
      <c r="D137" s="449"/>
      <c r="F137" s="458"/>
    </row>
    <row r="138" spans="1:6" ht="14.25">
      <c r="B138" s="278" t="s">
        <v>1371</v>
      </c>
      <c r="C138" s="450"/>
      <c r="D138" s="449"/>
      <c r="F138" s="458"/>
    </row>
    <row r="139" spans="1:6" ht="14.25">
      <c r="B139" s="278" t="s">
        <v>1362</v>
      </c>
      <c r="C139" s="450"/>
      <c r="D139" s="449"/>
      <c r="F139" s="458"/>
    </row>
    <row r="140" spans="1:6" ht="14.25">
      <c r="B140" s="278" t="s">
        <v>1363</v>
      </c>
      <c r="C140" s="450"/>
      <c r="D140" s="449"/>
      <c r="F140" s="458"/>
    </row>
    <row r="141" spans="1:6" ht="14.25">
      <c r="B141" s="278" t="s">
        <v>1364</v>
      </c>
      <c r="C141" s="450"/>
      <c r="D141" s="449"/>
      <c r="F141" s="458"/>
    </row>
    <row r="142" spans="1:6" ht="14.25">
      <c r="C142" s="450"/>
      <c r="D142" s="449"/>
      <c r="F142" s="458"/>
    </row>
    <row r="143" spans="1:6" ht="14.25">
      <c r="B143" s="278" t="s">
        <v>1370</v>
      </c>
      <c r="C143" s="485" t="s">
        <v>28</v>
      </c>
      <c r="D143" s="486">
        <v>1</v>
      </c>
      <c r="E143" s="1244"/>
      <c r="F143" s="484">
        <f>D143*E143</f>
        <v>0</v>
      </c>
    </row>
    <row r="144" spans="1:6" ht="14.25">
      <c r="C144" s="450"/>
      <c r="D144" s="449"/>
      <c r="F144" s="487"/>
    </row>
    <row r="145" spans="1:6" ht="14.25">
      <c r="A145" s="448" t="s">
        <v>1160</v>
      </c>
      <c r="B145" s="278" t="s">
        <v>1372</v>
      </c>
      <c r="C145" s="450"/>
      <c r="D145" s="449"/>
      <c r="F145" s="487"/>
    </row>
    <row r="146" spans="1:6" ht="14.25">
      <c r="B146" s="278" t="s">
        <v>1373</v>
      </c>
      <c r="C146" s="450"/>
      <c r="D146" s="449"/>
      <c r="F146" s="487"/>
    </row>
    <row r="147" spans="1:6" ht="14.25">
      <c r="C147" s="450"/>
      <c r="D147" s="449"/>
      <c r="F147" s="487"/>
    </row>
    <row r="148" spans="1:6" ht="14.25">
      <c r="B148" s="278" t="s">
        <v>1374</v>
      </c>
      <c r="C148" s="485" t="s">
        <v>23</v>
      </c>
      <c r="D148" s="486">
        <v>1</v>
      </c>
      <c r="E148" s="1244"/>
      <c r="F148" s="484">
        <f>D148*E148</f>
        <v>0</v>
      </c>
    </row>
    <row r="149" spans="1:6" ht="14.25">
      <c r="B149" s="278" t="s">
        <v>1375</v>
      </c>
      <c r="C149" s="485" t="s">
        <v>28</v>
      </c>
      <c r="D149" s="486">
        <v>1</v>
      </c>
      <c r="E149" s="1244"/>
      <c r="F149" s="484">
        <f>D149*E149</f>
        <v>0</v>
      </c>
    </row>
    <row r="150" spans="1:6" ht="14.25">
      <c r="B150" s="278" t="s">
        <v>1376</v>
      </c>
      <c r="C150" s="485" t="s">
        <v>28</v>
      </c>
      <c r="D150" s="486">
        <v>1</v>
      </c>
      <c r="E150" s="1244"/>
      <c r="F150" s="484">
        <f>D150*E150</f>
        <v>0</v>
      </c>
    </row>
    <row r="151" spans="1:6" ht="14.25">
      <c r="C151" s="450"/>
      <c r="D151" s="449"/>
      <c r="F151" s="487"/>
    </row>
    <row r="152" spans="1:6" ht="14.25">
      <c r="C152" s="450"/>
      <c r="D152" s="449"/>
      <c r="F152" s="487"/>
    </row>
    <row r="153" spans="1:6">
      <c r="B153" s="493" t="s">
        <v>1377</v>
      </c>
      <c r="C153" s="463"/>
      <c r="D153" s="462"/>
      <c r="E153" s="463"/>
      <c r="F153" s="504">
        <f>SUM(F107:F151)</f>
        <v>0</v>
      </c>
    </row>
    <row r="154" spans="1:6">
      <c r="B154" s="459"/>
      <c r="C154" s="450"/>
      <c r="D154" s="449"/>
      <c r="F154" s="505"/>
    </row>
    <row r="155" spans="1:6" ht="14.25">
      <c r="A155" s="476" t="s">
        <v>1311</v>
      </c>
      <c r="B155" s="459" t="s">
        <v>1312</v>
      </c>
      <c r="C155" s="450"/>
      <c r="D155" s="449"/>
      <c r="F155" s="458"/>
    </row>
    <row r="156" spans="1:6" ht="14.25">
      <c r="C156" s="450"/>
      <c r="D156" s="449"/>
      <c r="F156" s="458"/>
    </row>
    <row r="157" spans="1:6">
      <c r="B157" s="477" t="s">
        <v>1318</v>
      </c>
      <c r="C157" s="477" t="s">
        <v>1319</v>
      </c>
      <c r="D157" s="478" t="s">
        <v>923</v>
      </c>
      <c r="E157" s="479" t="s">
        <v>1320</v>
      </c>
      <c r="F157" s="480" t="s">
        <v>1152</v>
      </c>
    </row>
    <row r="158" spans="1:6" ht="14.25">
      <c r="C158" s="450"/>
      <c r="D158" s="449"/>
      <c r="F158" s="458"/>
    </row>
    <row r="159" spans="1:6" ht="14.25">
      <c r="A159" s="448" t="s">
        <v>1075</v>
      </c>
      <c r="B159" s="278" t="s">
        <v>1378</v>
      </c>
      <c r="C159" s="450"/>
      <c r="D159" s="449"/>
      <c r="F159" s="458"/>
    </row>
    <row r="160" spans="1:6" ht="14.25">
      <c r="B160" s="278" t="s">
        <v>1379</v>
      </c>
      <c r="C160" s="450"/>
      <c r="D160" s="449"/>
      <c r="F160" s="458"/>
    </row>
    <row r="161" spans="1:6" ht="14.25">
      <c r="C161" s="485" t="s">
        <v>59</v>
      </c>
      <c r="D161" s="486">
        <v>521</v>
      </c>
      <c r="E161" s="1244"/>
      <c r="F161" s="484">
        <f>D161*E161</f>
        <v>0</v>
      </c>
    </row>
    <row r="162" spans="1:6" ht="14.25">
      <c r="C162" s="450"/>
      <c r="D162" s="449"/>
      <c r="F162" s="458"/>
    </row>
    <row r="163" spans="1:6" ht="14.25">
      <c r="A163" s="448" t="s">
        <v>1154</v>
      </c>
      <c r="B163" s="278" t="s">
        <v>1380</v>
      </c>
      <c r="C163" s="450"/>
      <c r="D163" s="449"/>
      <c r="F163" s="458"/>
    </row>
    <row r="164" spans="1:6" ht="14.25">
      <c r="B164" s="278" t="s">
        <v>1381</v>
      </c>
      <c r="C164" s="450"/>
      <c r="D164" s="449"/>
      <c r="F164" s="458"/>
    </row>
    <row r="165" spans="1:6" ht="14.25">
      <c r="B165" s="278" t="s">
        <v>1382</v>
      </c>
      <c r="C165" s="450"/>
      <c r="D165" s="449"/>
      <c r="F165" s="458"/>
    </row>
    <row r="166" spans="1:6" ht="14.25">
      <c r="B166" s="278" t="s">
        <v>1383</v>
      </c>
      <c r="C166" s="450"/>
      <c r="D166" s="449"/>
      <c r="F166" s="458"/>
    </row>
    <row r="167" spans="1:6" ht="14.25">
      <c r="B167" s="278" t="s">
        <v>1384</v>
      </c>
      <c r="C167" s="450"/>
      <c r="D167" s="449"/>
      <c r="F167" s="458"/>
    </row>
    <row r="168" spans="1:6" ht="14.25">
      <c r="C168" s="450"/>
      <c r="D168" s="449"/>
      <c r="F168" s="458"/>
    </row>
    <row r="169" spans="1:6" ht="14.25">
      <c r="B169" s="278" t="s">
        <v>1385</v>
      </c>
      <c r="C169" s="485" t="s">
        <v>59</v>
      </c>
      <c r="D169" s="486">
        <v>163</v>
      </c>
      <c r="E169" s="1244"/>
      <c r="F169" s="484">
        <f>D169*E169</f>
        <v>0</v>
      </c>
    </row>
    <row r="170" spans="1:6" ht="14.25">
      <c r="B170" s="278" t="s">
        <v>1386</v>
      </c>
      <c r="C170" s="485" t="s">
        <v>59</v>
      </c>
      <c r="D170" s="486">
        <v>243</v>
      </c>
      <c r="E170" s="1244"/>
      <c r="F170" s="484">
        <f>D170*E170</f>
        <v>0</v>
      </c>
    </row>
    <row r="171" spans="1:6" ht="14.25">
      <c r="B171" s="278" t="s">
        <v>1387</v>
      </c>
      <c r="C171" s="485" t="s">
        <v>59</v>
      </c>
      <c r="D171" s="486">
        <v>115</v>
      </c>
      <c r="E171" s="1244"/>
      <c r="F171" s="484">
        <f>D171*E171</f>
        <v>0</v>
      </c>
    </row>
    <row r="172" spans="1:6" ht="14.25">
      <c r="C172" s="450"/>
      <c r="D172" s="449"/>
      <c r="F172" s="487"/>
    </row>
    <row r="173" spans="1:6" ht="14.25">
      <c r="A173" s="448" t="s">
        <v>1156</v>
      </c>
      <c r="B173" s="278" t="s">
        <v>1388</v>
      </c>
      <c r="C173" s="450"/>
      <c r="D173" s="449"/>
      <c r="F173" s="458"/>
    </row>
    <row r="174" spans="1:6" ht="14.25">
      <c r="B174" s="278" t="s">
        <v>1389</v>
      </c>
      <c r="C174" s="450"/>
      <c r="D174" s="449"/>
      <c r="F174" s="458"/>
    </row>
    <row r="175" spans="1:6" ht="14.25">
      <c r="B175" s="278" t="s">
        <v>1390</v>
      </c>
      <c r="C175" s="450"/>
      <c r="D175" s="449"/>
      <c r="F175" s="458"/>
    </row>
    <row r="176" spans="1:6" ht="14.25">
      <c r="C176" s="485" t="s">
        <v>59</v>
      </c>
      <c r="D176" s="486">
        <v>521</v>
      </c>
      <c r="E176" s="1244"/>
      <c r="F176" s="484">
        <f>D176*E176</f>
        <v>0</v>
      </c>
    </row>
    <row r="177" spans="1:6" ht="14.25">
      <c r="C177" s="450"/>
      <c r="D177" s="449"/>
      <c r="F177" s="458"/>
    </row>
    <row r="178" spans="1:6" ht="14.25">
      <c r="A178" s="448" t="s">
        <v>1158</v>
      </c>
      <c r="B178" s="278" t="s">
        <v>1391</v>
      </c>
      <c r="C178" s="450"/>
      <c r="D178" s="449"/>
      <c r="F178" s="458"/>
    </row>
    <row r="179" spans="1:6" ht="14.25">
      <c r="B179" s="278" t="s">
        <v>1392</v>
      </c>
      <c r="C179" s="450"/>
      <c r="D179" s="449"/>
      <c r="F179" s="458"/>
    </row>
    <row r="180" spans="1:6" ht="14.25">
      <c r="B180" s="278" t="s">
        <v>1393</v>
      </c>
      <c r="C180" s="450"/>
      <c r="D180" s="449"/>
      <c r="F180" s="458"/>
    </row>
    <row r="181" spans="1:6" ht="14.25">
      <c r="C181" s="485" t="s">
        <v>59</v>
      </c>
      <c r="D181" s="486">
        <v>521</v>
      </c>
      <c r="E181" s="1244"/>
      <c r="F181" s="484">
        <f>D181*E181</f>
        <v>0</v>
      </c>
    </row>
    <row r="182" spans="1:6" ht="14.25">
      <c r="C182" s="450"/>
      <c r="D182" s="449"/>
      <c r="F182" s="506"/>
    </row>
    <row r="183" spans="1:6" ht="14.25">
      <c r="A183" s="448" t="s">
        <v>1160</v>
      </c>
      <c r="B183" s="278" t="s">
        <v>1394</v>
      </c>
      <c r="C183" s="450"/>
      <c r="D183" s="449"/>
      <c r="F183" s="506"/>
    </row>
    <row r="184" spans="1:6" ht="14.25">
      <c r="B184" s="278" t="s">
        <v>1395</v>
      </c>
      <c r="C184" s="450"/>
      <c r="D184" s="449"/>
      <c r="F184" s="506"/>
    </row>
    <row r="185" spans="1:6" ht="14.25">
      <c r="B185" s="278" t="s">
        <v>1396</v>
      </c>
      <c r="C185" s="450"/>
      <c r="D185" s="449"/>
      <c r="F185" s="506"/>
    </row>
    <row r="186" spans="1:6" ht="14.25">
      <c r="B186" s="278" t="s">
        <v>1397</v>
      </c>
      <c r="C186" s="450"/>
      <c r="D186" s="449"/>
      <c r="F186" s="506"/>
    </row>
    <row r="187" spans="1:6" ht="14.25">
      <c r="B187" s="278" t="s">
        <v>1398</v>
      </c>
      <c r="C187" s="450"/>
      <c r="D187" s="449"/>
      <c r="F187" s="506"/>
    </row>
    <row r="188" spans="1:6" ht="14.25">
      <c r="C188" s="485" t="s">
        <v>23</v>
      </c>
      <c r="D188" s="486">
        <v>0</v>
      </c>
      <c r="E188" s="1244"/>
      <c r="F188" s="484">
        <f>D188*E188</f>
        <v>0</v>
      </c>
    </row>
    <row r="189" spans="1:6" ht="14.25">
      <c r="C189" s="450"/>
      <c r="D189" s="449"/>
      <c r="F189" s="487"/>
    </row>
    <row r="190" spans="1:6" ht="14.25">
      <c r="A190" s="448" t="s">
        <v>1162</v>
      </c>
      <c r="B190" s="278" t="s">
        <v>1399</v>
      </c>
      <c r="C190" s="450"/>
      <c r="D190" s="449"/>
      <c r="F190" s="487"/>
    </row>
    <row r="191" spans="1:6" ht="14.25">
      <c r="B191" s="278" t="s">
        <v>1400</v>
      </c>
      <c r="C191" s="450"/>
      <c r="D191" s="449"/>
      <c r="F191" s="487"/>
    </row>
    <row r="192" spans="1:6" ht="14.25">
      <c r="B192" s="278" t="s">
        <v>1401</v>
      </c>
      <c r="C192" s="450"/>
      <c r="D192" s="449"/>
      <c r="F192" s="487"/>
    </row>
    <row r="193" spans="1:6" ht="14.25">
      <c r="C193" s="450"/>
      <c r="D193" s="449"/>
      <c r="F193" s="487"/>
    </row>
    <row r="194" spans="1:6" ht="14.25">
      <c r="C194" s="485" t="s">
        <v>28</v>
      </c>
      <c r="D194" s="486">
        <v>1</v>
      </c>
      <c r="E194" s="1244"/>
      <c r="F194" s="484">
        <f>D194*E194</f>
        <v>0</v>
      </c>
    </row>
    <row r="195" spans="1:6" ht="14.25">
      <c r="C195" s="450"/>
      <c r="D195" s="449"/>
      <c r="F195" s="487"/>
    </row>
    <row r="196" spans="1:6" ht="14.25">
      <c r="C196" s="450"/>
      <c r="D196" s="449"/>
      <c r="F196" s="465"/>
    </row>
    <row r="197" spans="1:6">
      <c r="B197" s="493" t="s">
        <v>1402</v>
      </c>
      <c r="C197" s="463"/>
      <c r="D197" s="462"/>
      <c r="E197" s="463"/>
      <c r="F197" s="504">
        <f>SUM(F159:F195)</f>
        <v>0</v>
      </c>
    </row>
    <row r="198" spans="1:6">
      <c r="B198" s="459"/>
      <c r="C198" s="450"/>
      <c r="D198" s="449"/>
      <c r="F198" s="507"/>
    </row>
    <row r="199" spans="1:6">
      <c r="B199" s="459"/>
      <c r="C199" s="450"/>
      <c r="D199" s="449"/>
      <c r="F199" s="507"/>
    </row>
    <row r="200" spans="1:6">
      <c r="A200" s="476" t="s">
        <v>1313</v>
      </c>
      <c r="B200" s="459" t="s">
        <v>1314</v>
      </c>
      <c r="C200" s="450"/>
      <c r="D200" s="449"/>
      <c r="F200" s="507"/>
    </row>
    <row r="201" spans="1:6">
      <c r="B201" s="459"/>
      <c r="C201" s="450"/>
      <c r="D201" s="449"/>
      <c r="F201" s="507"/>
    </row>
    <row r="202" spans="1:6">
      <c r="B202" s="459"/>
      <c r="C202" s="450"/>
      <c r="D202" s="449"/>
      <c r="F202" s="507"/>
    </row>
    <row r="203" spans="1:6">
      <c r="B203" s="477" t="s">
        <v>1318</v>
      </c>
      <c r="C203" s="477" t="s">
        <v>1319</v>
      </c>
      <c r="D203" s="478" t="s">
        <v>923</v>
      </c>
      <c r="E203" s="479" t="s">
        <v>1320</v>
      </c>
      <c r="F203" s="480" t="s">
        <v>1152</v>
      </c>
    </row>
    <row r="204" spans="1:6">
      <c r="B204" s="459"/>
      <c r="C204" s="450"/>
      <c r="D204" s="449"/>
      <c r="F204" s="507"/>
    </row>
    <row r="205" spans="1:6">
      <c r="A205" s="448" t="s">
        <v>1075</v>
      </c>
      <c r="B205" s="278" t="s">
        <v>1321</v>
      </c>
      <c r="C205" s="450"/>
      <c r="D205" s="449"/>
      <c r="F205" s="507"/>
    </row>
    <row r="206" spans="1:6">
      <c r="B206" s="278" t="s">
        <v>1403</v>
      </c>
      <c r="C206" s="483"/>
      <c r="D206" s="503"/>
      <c r="E206" s="483"/>
      <c r="F206" s="507"/>
    </row>
    <row r="207" spans="1:6" ht="14.25">
      <c r="C207" s="463" t="s">
        <v>59</v>
      </c>
      <c r="D207" s="462">
        <v>215</v>
      </c>
      <c r="E207" s="1244"/>
      <c r="F207" s="484">
        <f>D207*E207</f>
        <v>0</v>
      </c>
    </row>
    <row r="208" spans="1:6">
      <c r="C208" s="450"/>
      <c r="D208" s="449"/>
      <c r="F208" s="507"/>
    </row>
    <row r="209" spans="1:6">
      <c r="A209" s="448" t="s">
        <v>1154</v>
      </c>
      <c r="B209" s="278" t="s">
        <v>1404</v>
      </c>
      <c r="C209" s="450"/>
      <c r="D209" s="449"/>
      <c r="F209" s="507"/>
    </row>
    <row r="210" spans="1:6">
      <c r="B210" s="278" t="s">
        <v>1405</v>
      </c>
      <c r="C210" s="450"/>
      <c r="D210" s="449"/>
      <c r="F210" s="507"/>
    </row>
    <row r="211" spans="1:6">
      <c r="C211" s="483"/>
      <c r="D211" s="503"/>
      <c r="E211" s="483"/>
      <c r="F211" s="507"/>
    </row>
    <row r="212" spans="1:6" ht="14.25">
      <c r="C212" s="463" t="s">
        <v>32</v>
      </c>
      <c r="D212" s="462">
        <v>150</v>
      </c>
      <c r="E212" s="1244"/>
      <c r="F212" s="484">
        <f>D212*E212</f>
        <v>0</v>
      </c>
    </row>
    <row r="213" spans="1:6">
      <c r="C213" s="450"/>
      <c r="D213" s="449"/>
      <c r="F213" s="507"/>
    </row>
    <row r="214" spans="1:6">
      <c r="A214" s="448" t="s">
        <v>1156</v>
      </c>
      <c r="B214" s="278" t="s">
        <v>1406</v>
      </c>
      <c r="C214" s="450"/>
      <c r="D214" s="449"/>
      <c r="F214" s="507"/>
    </row>
    <row r="215" spans="1:6">
      <c r="B215" s="278" t="s">
        <v>1407</v>
      </c>
      <c r="C215" s="450"/>
      <c r="D215" s="449"/>
      <c r="F215" s="507"/>
    </row>
    <row r="216" spans="1:6">
      <c r="B216" s="278" t="s">
        <v>1408</v>
      </c>
      <c r="C216" s="450"/>
      <c r="D216" s="449"/>
      <c r="F216" s="507"/>
    </row>
    <row r="217" spans="1:6">
      <c r="B217" s="278" t="s">
        <v>1409</v>
      </c>
      <c r="C217" s="483"/>
      <c r="D217" s="503"/>
      <c r="E217" s="483"/>
      <c r="F217" s="508"/>
    </row>
    <row r="218" spans="1:6" ht="14.25">
      <c r="C218" s="463" t="s">
        <v>32</v>
      </c>
      <c r="D218" s="462">
        <v>120</v>
      </c>
      <c r="E218" s="1244"/>
      <c r="F218" s="509">
        <f>D218*E218</f>
        <v>0</v>
      </c>
    </row>
    <row r="219" spans="1:6">
      <c r="C219" s="450"/>
      <c r="D219" s="449"/>
      <c r="F219" s="507"/>
    </row>
    <row r="220" spans="1:6">
      <c r="A220" s="448" t="s">
        <v>1158</v>
      </c>
      <c r="B220" s="278" t="s">
        <v>1410</v>
      </c>
      <c r="C220" s="450"/>
      <c r="D220" s="449"/>
      <c r="F220" s="507"/>
    </row>
    <row r="221" spans="1:6">
      <c r="B221" s="278" t="s">
        <v>1411</v>
      </c>
      <c r="C221" s="450"/>
      <c r="D221" s="449"/>
      <c r="F221" s="507"/>
    </row>
    <row r="222" spans="1:6">
      <c r="B222" s="278" t="s">
        <v>1412</v>
      </c>
      <c r="C222" s="483"/>
      <c r="D222" s="503"/>
      <c r="E222" s="483"/>
      <c r="F222" s="507"/>
    </row>
    <row r="223" spans="1:6" ht="14.25">
      <c r="C223" s="463" t="s">
        <v>32</v>
      </c>
      <c r="D223" s="462">
        <v>30</v>
      </c>
      <c r="E223" s="1244"/>
      <c r="F223" s="484">
        <f>D223*E223</f>
        <v>0</v>
      </c>
    </row>
    <row r="224" spans="1:6">
      <c r="C224" s="450"/>
      <c r="D224" s="449"/>
      <c r="F224" s="507"/>
    </row>
    <row r="225" spans="1:6">
      <c r="A225" s="448" t="s">
        <v>1160</v>
      </c>
      <c r="B225" s="278" t="s">
        <v>1354</v>
      </c>
      <c r="C225" s="450"/>
      <c r="D225" s="449"/>
      <c r="F225" s="507"/>
    </row>
    <row r="226" spans="1:6">
      <c r="B226" s="278" t="s">
        <v>1355</v>
      </c>
      <c r="C226" s="502"/>
      <c r="D226" s="502"/>
      <c r="E226" s="502"/>
      <c r="F226" s="502"/>
    </row>
    <row r="227" spans="1:6" ht="14.25">
      <c r="C227" s="483" t="s">
        <v>26</v>
      </c>
      <c r="D227" s="503">
        <v>150</v>
      </c>
      <c r="E227" s="1244"/>
      <c r="F227" s="484">
        <f>D227*E227</f>
        <v>0</v>
      </c>
    </row>
    <row r="228" spans="1:6">
      <c r="C228" s="450"/>
      <c r="D228" s="449"/>
      <c r="F228" s="507"/>
    </row>
    <row r="229" spans="1:6">
      <c r="A229" s="448" t="s">
        <v>1162</v>
      </c>
      <c r="B229" s="278" t="s">
        <v>1413</v>
      </c>
      <c r="C229" s="450"/>
      <c r="D229" s="449"/>
      <c r="F229" s="507"/>
    </row>
    <row r="230" spans="1:6">
      <c r="B230" s="278" t="s">
        <v>1414</v>
      </c>
      <c r="C230" s="450"/>
      <c r="D230" s="449"/>
      <c r="F230" s="507"/>
    </row>
    <row r="231" spans="1:6">
      <c r="B231" s="278" t="s">
        <v>1415</v>
      </c>
      <c r="C231" s="450"/>
      <c r="D231" s="449"/>
      <c r="F231" s="507"/>
    </row>
    <row r="232" spans="1:6">
      <c r="B232" s="278" t="s">
        <v>1416</v>
      </c>
      <c r="C232" s="450"/>
      <c r="D232" s="449"/>
      <c r="F232" s="507"/>
    </row>
    <row r="233" spans="1:6">
      <c r="B233" s="278" t="s">
        <v>1417</v>
      </c>
      <c r="C233" s="450"/>
      <c r="D233" s="449"/>
      <c r="F233" s="507"/>
    </row>
    <row r="234" spans="1:6">
      <c r="C234" s="483"/>
      <c r="D234" s="503"/>
      <c r="E234" s="483"/>
      <c r="F234" s="507"/>
    </row>
    <row r="235" spans="1:6" ht="14.25">
      <c r="B235" s="278" t="s">
        <v>1418</v>
      </c>
      <c r="C235" s="463" t="s">
        <v>59</v>
      </c>
      <c r="D235" s="462">
        <v>215</v>
      </c>
      <c r="E235" s="1244"/>
      <c r="F235" s="484">
        <f>D235*E235</f>
        <v>0</v>
      </c>
    </row>
    <row r="236" spans="1:6">
      <c r="C236" s="450"/>
      <c r="D236" s="449"/>
      <c r="F236" s="507"/>
    </row>
    <row r="237" spans="1:6">
      <c r="A237" s="448" t="s">
        <v>1164</v>
      </c>
      <c r="B237" s="278" t="s">
        <v>1419</v>
      </c>
      <c r="C237" s="450"/>
      <c r="D237" s="449"/>
      <c r="F237" s="507"/>
    </row>
    <row r="238" spans="1:6">
      <c r="B238" s="278" t="s">
        <v>1420</v>
      </c>
      <c r="C238" s="483"/>
      <c r="D238" s="503"/>
      <c r="E238" s="483"/>
      <c r="F238" s="507"/>
    </row>
    <row r="239" spans="1:6" ht="14.25">
      <c r="C239" s="463" t="s">
        <v>59</v>
      </c>
      <c r="D239" s="462">
        <v>215</v>
      </c>
      <c r="E239" s="1244"/>
      <c r="F239" s="484">
        <f>D239*E239</f>
        <v>0</v>
      </c>
    </row>
    <row r="240" spans="1:6">
      <c r="C240" s="450"/>
      <c r="D240" s="449"/>
      <c r="F240" s="507"/>
    </row>
    <row r="241" spans="1:6">
      <c r="A241" s="448" t="s">
        <v>1214</v>
      </c>
      <c r="B241" s="278" t="s">
        <v>1421</v>
      </c>
      <c r="C241" s="450"/>
      <c r="D241" s="449"/>
      <c r="F241" s="507"/>
    </row>
    <row r="242" spans="1:6">
      <c r="B242" s="278" t="s">
        <v>1422</v>
      </c>
      <c r="C242" s="450"/>
      <c r="D242" s="449"/>
      <c r="F242" s="507"/>
    </row>
    <row r="243" spans="1:6">
      <c r="B243" s="278" t="s">
        <v>1423</v>
      </c>
      <c r="C243" s="483"/>
      <c r="D243" s="503"/>
      <c r="E243" s="483"/>
      <c r="F243" s="507"/>
    </row>
    <row r="244" spans="1:6" ht="14.25">
      <c r="C244" s="463" t="s">
        <v>28</v>
      </c>
      <c r="D244" s="462">
        <v>31</v>
      </c>
      <c r="E244" s="1244"/>
      <c r="F244" s="484">
        <f>D244*E244</f>
        <v>0</v>
      </c>
    </row>
    <row r="245" spans="1:6">
      <c r="C245" s="450"/>
      <c r="D245" s="449"/>
      <c r="F245" s="507"/>
    </row>
    <row r="246" spans="1:6">
      <c r="A246" s="448" t="s">
        <v>1166</v>
      </c>
      <c r="B246" s="278" t="s">
        <v>1424</v>
      </c>
      <c r="C246" s="450"/>
      <c r="D246" s="449"/>
      <c r="F246" s="507"/>
    </row>
    <row r="247" spans="1:6">
      <c r="B247" s="278" t="s">
        <v>1425</v>
      </c>
      <c r="C247" s="450"/>
      <c r="D247" s="449"/>
      <c r="F247" s="507"/>
    </row>
    <row r="248" spans="1:6">
      <c r="B248" s="278" t="s">
        <v>1426</v>
      </c>
      <c r="C248" s="483"/>
      <c r="D248" s="503"/>
      <c r="E248" s="483"/>
      <c r="F248" s="507"/>
    </row>
    <row r="249" spans="1:6" ht="14.25">
      <c r="C249" s="463" t="s">
        <v>59</v>
      </c>
      <c r="D249" s="462">
        <v>95</v>
      </c>
      <c r="E249" s="1244"/>
      <c r="F249" s="484">
        <f>D249*E249</f>
        <v>0</v>
      </c>
    </row>
    <row r="250" spans="1:6">
      <c r="C250" s="450"/>
      <c r="D250" s="449"/>
      <c r="F250" s="507"/>
    </row>
    <row r="251" spans="1:6">
      <c r="B251" s="510"/>
      <c r="C251" s="483"/>
      <c r="D251" s="503"/>
      <c r="E251" s="483"/>
      <c r="F251" s="508"/>
    </row>
    <row r="252" spans="1:6">
      <c r="B252" s="493" t="s">
        <v>1427</v>
      </c>
      <c r="C252" s="463"/>
      <c r="D252" s="462"/>
      <c r="E252" s="463"/>
      <c r="F252" s="511">
        <f>SUM(F205:F250)</f>
        <v>0</v>
      </c>
    </row>
    <row r="253" spans="1:6">
      <c r="B253" s="459"/>
      <c r="C253" s="450"/>
      <c r="D253" s="449"/>
      <c r="F253" s="507"/>
    </row>
    <row r="254" spans="1:6">
      <c r="A254" s="459" t="s">
        <v>1315</v>
      </c>
      <c r="B254" s="459" t="s">
        <v>1316</v>
      </c>
      <c r="C254" s="450"/>
      <c r="D254" s="449"/>
      <c r="F254" s="507"/>
    </row>
    <row r="255" spans="1:6">
      <c r="B255" s="459"/>
      <c r="C255" s="450"/>
      <c r="D255" s="449"/>
      <c r="F255" s="507"/>
    </row>
    <row r="256" spans="1:6">
      <c r="B256" s="477" t="s">
        <v>1318</v>
      </c>
      <c r="C256" s="477" t="s">
        <v>1319</v>
      </c>
      <c r="D256" s="478" t="s">
        <v>923</v>
      </c>
      <c r="E256" s="479" t="s">
        <v>1320</v>
      </c>
      <c r="F256" s="480" t="s">
        <v>1152</v>
      </c>
    </row>
    <row r="257" spans="1:6">
      <c r="B257" s="459"/>
      <c r="C257" s="450"/>
      <c r="D257" s="449"/>
      <c r="F257" s="507"/>
    </row>
    <row r="258" spans="1:6">
      <c r="A258" s="448" t="s">
        <v>1075</v>
      </c>
      <c r="B258" s="278" t="s">
        <v>1428</v>
      </c>
      <c r="C258" s="450"/>
      <c r="D258" s="449"/>
      <c r="F258" s="507"/>
    </row>
    <row r="259" spans="1:6" ht="14.25">
      <c r="C259" s="463" t="s">
        <v>59</v>
      </c>
      <c r="D259" s="462">
        <v>100</v>
      </c>
      <c r="E259" s="1244"/>
      <c r="F259" s="484">
        <f>+E259*D259</f>
        <v>0</v>
      </c>
    </row>
    <row r="260" spans="1:6">
      <c r="C260" s="450"/>
      <c r="D260" s="449"/>
      <c r="F260" s="507"/>
    </row>
    <row r="261" spans="1:6">
      <c r="A261" s="448" t="s">
        <v>1154</v>
      </c>
      <c r="B261" s="278" t="s">
        <v>1404</v>
      </c>
      <c r="C261" s="450"/>
      <c r="D261" s="449"/>
      <c r="F261" s="507"/>
    </row>
    <row r="262" spans="1:6">
      <c r="B262" s="278" t="s">
        <v>1405</v>
      </c>
      <c r="C262" s="450"/>
      <c r="D262" s="449"/>
      <c r="F262" s="507"/>
    </row>
    <row r="263" spans="1:6" ht="14.25">
      <c r="C263" s="463" t="s">
        <v>32</v>
      </c>
      <c r="D263" s="462">
        <v>130</v>
      </c>
      <c r="E263" s="1244"/>
      <c r="F263" s="484">
        <f>+E263*D263</f>
        <v>0</v>
      </c>
    </row>
    <row r="264" spans="1:6">
      <c r="C264" s="450"/>
      <c r="D264" s="449"/>
      <c r="F264" s="507"/>
    </row>
    <row r="265" spans="1:6">
      <c r="A265" s="448" t="s">
        <v>1156</v>
      </c>
      <c r="B265" s="278" t="s">
        <v>1406</v>
      </c>
      <c r="C265" s="450"/>
      <c r="D265" s="449"/>
      <c r="F265" s="507"/>
    </row>
    <row r="266" spans="1:6">
      <c r="B266" s="278" t="s">
        <v>1407</v>
      </c>
      <c r="C266" s="450"/>
      <c r="D266" s="449"/>
      <c r="F266" s="507"/>
    </row>
    <row r="267" spans="1:6">
      <c r="B267" s="278" t="s">
        <v>1408</v>
      </c>
      <c r="C267" s="450"/>
      <c r="D267" s="449"/>
      <c r="F267" s="507"/>
    </row>
    <row r="268" spans="1:6">
      <c r="B268" s="278" t="s">
        <v>1409</v>
      </c>
      <c r="C268" s="483"/>
      <c r="D268" s="503"/>
      <c r="E268" s="483"/>
      <c r="F268" s="508"/>
    </row>
    <row r="269" spans="1:6" ht="14.25">
      <c r="C269" s="463" t="s">
        <v>32</v>
      </c>
      <c r="D269" s="462">
        <v>110</v>
      </c>
      <c r="E269" s="1244"/>
      <c r="F269" s="484">
        <f>+E269*D269</f>
        <v>0</v>
      </c>
    </row>
    <row r="270" spans="1:6">
      <c r="E270" s="278"/>
      <c r="F270" s="278"/>
    </row>
    <row r="271" spans="1:6">
      <c r="A271" s="448" t="s">
        <v>1158</v>
      </c>
      <c r="B271" s="278" t="s">
        <v>1413</v>
      </c>
      <c r="C271" s="450"/>
      <c r="D271" s="449"/>
      <c r="F271" s="507"/>
    </row>
    <row r="272" spans="1:6">
      <c r="B272" s="278" t="s">
        <v>1414</v>
      </c>
      <c r="C272" s="450"/>
      <c r="D272" s="449"/>
      <c r="F272" s="507"/>
    </row>
    <row r="273" spans="1:6">
      <c r="B273" s="278" t="s">
        <v>1415</v>
      </c>
      <c r="C273" s="450"/>
      <c r="D273" s="449"/>
      <c r="F273" s="507"/>
    </row>
    <row r="274" spans="1:6">
      <c r="B274" s="278" t="s">
        <v>1416</v>
      </c>
      <c r="C274" s="450"/>
      <c r="D274" s="449"/>
      <c r="F274" s="507"/>
    </row>
    <row r="275" spans="1:6" ht="14.25">
      <c r="B275" s="278" t="s">
        <v>1418</v>
      </c>
      <c r="C275" s="463" t="s">
        <v>59</v>
      </c>
      <c r="D275" s="462">
        <v>100</v>
      </c>
      <c r="E275" s="1244"/>
      <c r="F275" s="484">
        <f>+E275*D275</f>
        <v>0</v>
      </c>
    </row>
    <row r="276" spans="1:6" ht="14.25">
      <c r="C276" s="450"/>
      <c r="D276" s="449"/>
      <c r="F276" s="487"/>
    </row>
    <row r="277" spans="1:6">
      <c r="A277" s="448" t="s">
        <v>1160</v>
      </c>
      <c r="B277" s="278" t="s">
        <v>1410</v>
      </c>
      <c r="C277" s="450"/>
      <c r="D277" s="449"/>
      <c r="F277" s="507"/>
    </row>
    <row r="278" spans="1:6">
      <c r="B278" s="278" t="s">
        <v>1411</v>
      </c>
      <c r="C278" s="450"/>
      <c r="D278" s="449"/>
      <c r="F278" s="507"/>
    </row>
    <row r="279" spans="1:6">
      <c r="B279" s="278" t="s">
        <v>1412</v>
      </c>
      <c r="C279" s="483"/>
      <c r="D279" s="503"/>
      <c r="E279" s="483"/>
      <c r="F279" s="507"/>
    </row>
    <row r="280" spans="1:6" ht="14.25">
      <c r="C280" s="463" t="s">
        <v>32</v>
      </c>
      <c r="D280" s="462">
        <v>30</v>
      </c>
      <c r="E280" s="1244"/>
      <c r="F280" s="484">
        <f>+E280*D280</f>
        <v>0</v>
      </c>
    </row>
    <row r="281" spans="1:6">
      <c r="C281" s="450"/>
      <c r="D281" s="449"/>
      <c r="F281" s="507"/>
    </row>
    <row r="282" spans="1:6">
      <c r="A282" s="448" t="s">
        <v>1162</v>
      </c>
      <c r="B282" s="278" t="s">
        <v>1419</v>
      </c>
      <c r="C282" s="450"/>
      <c r="D282" s="449"/>
      <c r="F282" s="507"/>
    </row>
    <row r="283" spans="1:6">
      <c r="B283" s="278" t="s">
        <v>1420</v>
      </c>
      <c r="C283" s="483"/>
      <c r="D283" s="503"/>
      <c r="E283" s="483"/>
      <c r="F283" s="507"/>
    </row>
    <row r="284" spans="1:6" ht="14.25">
      <c r="C284" s="463" t="s">
        <v>59</v>
      </c>
      <c r="D284" s="462">
        <v>100</v>
      </c>
      <c r="E284" s="1244"/>
      <c r="F284" s="484">
        <f>+E284*D284</f>
        <v>0</v>
      </c>
    </row>
    <row r="285" spans="1:6" ht="14.25">
      <c r="C285" s="450"/>
      <c r="D285" s="449"/>
      <c r="F285" s="487"/>
    </row>
    <row r="286" spans="1:6" ht="14.25">
      <c r="A286" s="448" t="s">
        <v>1164</v>
      </c>
      <c r="B286" s="278" t="s">
        <v>1429</v>
      </c>
      <c r="C286" s="450"/>
      <c r="D286" s="449"/>
      <c r="F286" s="487"/>
    </row>
    <row r="287" spans="1:6" ht="14.25">
      <c r="B287" s="278" t="s">
        <v>1430</v>
      </c>
      <c r="C287" s="450"/>
      <c r="D287" s="449"/>
      <c r="F287" s="487"/>
    </row>
    <row r="288" spans="1:6" ht="14.25">
      <c r="B288" s="278" t="s">
        <v>1431</v>
      </c>
      <c r="C288" s="450"/>
      <c r="D288" s="449"/>
      <c r="F288" s="487"/>
    </row>
    <row r="289" spans="1:6" ht="14.25">
      <c r="B289" s="278" t="s">
        <v>1432</v>
      </c>
      <c r="C289" s="463" t="s">
        <v>28</v>
      </c>
      <c r="D289" s="462">
        <v>14</v>
      </c>
      <c r="E289" s="1244"/>
      <c r="F289" s="484">
        <f>+E289*D289</f>
        <v>0</v>
      </c>
    </row>
    <row r="290" spans="1:6" ht="14.25">
      <c r="C290" s="450"/>
      <c r="D290" s="449"/>
      <c r="F290" s="487"/>
    </row>
    <row r="291" spans="1:6" ht="14.25">
      <c r="A291" s="448" t="s">
        <v>1214</v>
      </c>
      <c r="B291" s="278" t="s">
        <v>1429</v>
      </c>
      <c r="C291" s="450"/>
      <c r="D291" s="449"/>
      <c r="F291" s="487"/>
    </row>
    <row r="292" spans="1:6" ht="14.25">
      <c r="A292" s="278"/>
      <c r="B292" s="278" t="s">
        <v>1433</v>
      </c>
      <c r="C292" s="450"/>
      <c r="D292" s="449"/>
      <c r="E292" s="278"/>
      <c r="F292" s="458"/>
    </row>
    <row r="293" spans="1:6" ht="14.25">
      <c r="A293" s="278"/>
      <c r="B293" s="278" t="s">
        <v>1434</v>
      </c>
      <c r="C293" s="450"/>
      <c r="D293" s="449"/>
      <c r="E293" s="278"/>
      <c r="F293" s="458"/>
    </row>
    <row r="294" spans="1:6" ht="14.25">
      <c r="A294" s="278"/>
      <c r="B294" s="278" t="s">
        <v>1432</v>
      </c>
      <c r="C294" s="463" t="s">
        <v>28</v>
      </c>
      <c r="D294" s="462">
        <v>10</v>
      </c>
      <c r="E294" s="1244"/>
      <c r="F294" s="484">
        <f>+E294*D294</f>
        <v>0</v>
      </c>
    </row>
    <row r="295" spans="1:6" ht="14.25">
      <c r="A295" s="278"/>
      <c r="C295" s="450"/>
      <c r="D295" s="449"/>
      <c r="E295" s="278"/>
      <c r="F295" s="458"/>
    </row>
    <row r="296" spans="1:6" ht="14.25">
      <c r="A296" s="448" t="s">
        <v>1166</v>
      </c>
      <c r="B296" s="278" t="s">
        <v>1435</v>
      </c>
      <c r="C296" s="450"/>
      <c r="D296" s="449"/>
      <c r="E296" s="278"/>
      <c r="F296" s="458"/>
    </row>
    <row r="297" spans="1:6" ht="14.25">
      <c r="A297" s="278"/>
      <c r="B297" s="278" t="s">
        <v>1436</v>
      </c>
      <c r="C297" s="450"/>
      <c r="D297" s="449"/>
      <c r="E297" s="278"/>
      <c r="F297" s="458"/>
    </row>
    <row r="298" spans="1:6" ht="14.25">
      <c r="A298" s="278"/>
      <c r="B298" s="278" t="s">
        <v>1434</v>
      </c>
      <c r="C298" s="450"/>
      <c r="D298" s="449"/>
      <c r="E298" s="278"/>
      <c r="F298" s="458"/>
    </row>
    <row r="299" spans="1:6" ht="14.25">
      <c r="C299" s="463" t="s">
        <v>28</v>
      </c>
      <c r="D299" s="462">
        <v>1</v>
      </c>
      <c r="E299" s="1244"/>
      <c r="F299" s="484">
        <f>+E299*D299</f>
        <v>0</v>
      </c>
    </row>
    <row r="300" spans="1:6" ht="14.25">
      <c r="C300" s="450"/>
      <c r="D300" s="449"/>
      <c r="E300" s="525"/>
      <c r="F300" s="487"/>
    </row>
    <row r="301" spans="1:6" ht="14.25">
      <c r="A301" s="448" t="s">
        <v>1168</v>
      </c>
      <c r="B301" s="278" t="s">
        <v>1437</v>
      </c>
      <c r="C301" s="450"/>
      <c r="D301" s="449"/>
      <c r="F301" s="487"/>
    </row>
    <row r="302" spans="1:6" ht="14.25">
      <c r="B302" s="278" t="s">
        <v>1438</v>
      </c>
      <c r="C302" s="450"/>
      <c r="D302" s="449"/>
      <c r="F302" s="487"/>
    </row>
    <row r="303" spans="1:6" ht="14.25">
      <c r="B303" s="278" t="s">
        <v>1439</v>
      </c>
      <c r="C303" s="450"/>
      <c r="D303" s="449"/>
      <c r="F303" s="487"/>
    </row>
    <row r="304" spans="1:6" ht="14.25">
      <c r="B304" s="278" t="s">
        <v>1440</v>
      </c>
      <c r="C304" s="450"/>
      <c r="D304" s="449"/>
      <c r="F304" s="487"/>
    </row>
    <row r="305" spans="1:6" ht="14.25">
      <c r="C305" s="463" t="s">
        <v>59</v>
      </c>
      <c r="D305" s="462">
        <v>245</v>
      </c>
      <c r="E305" s="1244"/>
      <c r="F305" s="484">
        <f>+E305*D305</f>
        <v>0</v>
      </c>
    </row>
    <row r="306" spans="1:6" ht="14.25">
      <c r="C306" s="450"/>
      <c r="D306" s="449"/>
      <c r="F306" s="487"/>
    </row>
    <row r="307" spans="1:6" ht="14.25">
      <c r="A307" s="448" t="s">
        <v>1170</v>
      </c>
      <c r="B307" s="278" t="s">
        <v>1441</v>
      </c>
      <c r="C307" s="450"/>
      <c r="D307" s="449"/>
      <c r="F307" s="487"/>
    </row>
    <row r="308" spans="1:6" ht="14.25">
      <c r="B308" s="278" t="s">
        <v>1442</v>
      </c>
      <c r="C308" s="450"/>
      <c r="D308" s="449"/>
      <c r="F308" s="487"/>
    </row>
    <row r="309" spans="1:6" ht="14.25">
      <c r="B309" s="278" t="s">
        <v>1443</v>
      </c>
      <c r="C309" s="450"/>
      <c r="D309" s="449"/>
      <c r="F309" s="487"/>
    </row>
    <row r="310" spans="1:6" ht="14.25">
      <c r="C310" s="463" t="s">
        <v>28</v>
      </c>
      <c r="D310" s="462">
        <v>24</v>
      </c>
      <c r="E310" s="1244"/>
      <c r="F310" s="484">
        <f>+E310*D310</f>
        <v>0</v>
      </c>
    </row>
    <row r="311" spans="1:6" ht="14.25">
      <c r="C311" s="450"/>
      <c r="D311" s="449"/>
      <c r="F311" s="487"/>
    </row>
    <row r="313" spans="1:6">
      <c r="B313" s="493" t="s">
        <v>1444</v>
      </c>
      <c r="C313" s="463"/>
      <c r="D313" s="462"/>
      <c r="E313" s="463"/>
      <c r="F313" s="504">
        <f>SUM(F259:F311)</f>
        <v>0</v>
      </c>
    </row>
  </sheetData>
  <sheetProtection algorithmName="SHA-512" hashValue="gEEcwN2MN1xhMqbt9LYEZDW+StI95ZSr9MuBne+zVBE9z1Jwph2hgeTsYcF84YvsO70gg4nhrsCdm0gD+ybOEQ==" saltValue="Fn837cS1lt27aW2HkFi6zw==" spinCount="100000" sheet="1" objects="1" scenarios="1"/>
  <pageMargins left="0.7" right="0.7" top="0.75" bottom="0.75" header="0.3" footer="0.3"/>
  <pageSetup paperSize="9" fitToHeight="0" orientation="portrait" r:id="rId1"/>
  <rowBreaks count="5" manualBreakCount="5">
    <brk id="21" max="5" man="1"/>
    <brk id="144" max="5" man="1"/>
    <brk id="194" max="5" man="1"/>
    <brk id="245" max="5" man="1"/>
    <brk id="295" max="5"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FF0000"/>
  </sheetPr>
  <dimension ref="A1:F40"/>
  <sheetViews>
    <sheetView view="pageBreakPreview" topLeftCell="A10" zoomScaleNormal="110" zoomScaleSheetLayoutView="100" workbookViewId="0">
      <selection sqref="A1:XFD1048576"/>
    </sheetView>
  </sheetViews>
  <sheetFormatPr defaultColWidth="9" defaultRowHeight="15"/>
  <cols>
    <col min="1" max="1" width="9.5" style="41" customWidth="1"/>
    <col min="2" max="2" width="50.75" style="14" customWidth="1"/>
    <col min="3" max="3" width="5.625" style="10" customWidth="1"/>
    <col min="4" max="4" width="9.375" style="4" customWidth="1"/>
    <col min="5" max="5" width="12.875" style="11" customWidth="1"/>
    <col min="6" max="6" width="10.25" style="12" customWidth="1"/>
    <col min="7" max="10" width="9" style="12"/>
    <col min="11" max="11" width="10.125" style="12" customWidth="1"/>
    <col min="12" max="16384" width="9" style="12"/>
  </cols>
  <sheetData>
    <row r="1" spans="1:6" s="143" customFormat="1" ht="15.75">
      <c r="A1" s="40"/>
      <c r="B1" s="137"/>
      <c r="C1" s="138"/>
      <c r="D1" s="139"/>
      <c r="E1" s="141"/>
      <c r="F1" s="142"/>
    </row>
    <row r="2" spans="1:6" customFormat="1" ht="15.75">
      <c r="A2" s="1343" t="s">
        <v>2171</v>
      </c>
      <c r="B2" s="1344"/>
    </row>
    <row r="3" spans="1:6" customFormat="1" ht="15.75">
      <c r="A3" s="1364"/>
      <c r="B3" s="1365"/>
    </row>
    <row r="4" spans="1:6" customFormat="1" ht="14.25">
      <c r="A4" s="1365" t="s">
        <v>1460</v>
      </c>
      <c r="B4" s="1366"/>
      <c r="C4" s="127"/>
      <c r="D4" s="127"/>
    </row>
    <row r="5" spans="1:6" customFormat="1" ht="14.25">
      <c r="B5" s="127"/>
      <c r="C5" s="127"/>
      <c r="D5" s="127"/>
    </row>
    <row r="6" spans="1:6" customFormat="1" ht="14.25">
      <c r="B6" s="127"/>
      <c r="C6" s="127"/>
      <c r="D6" s="127"/>
    </row>
    <row r="7" spans="1:6" customFormat="1" ht="14.25">
      <c r="B7" s="127"/>
      <c r="C7" s="127"/>
      <c r="D7" s="127"/>
    </row>
    <row r="8" spans="1:6" customFormat="1" ht="14.25">
      <c r="B8" s="127"/>
      <c r="C8" s="127"/>
      <c r="D8" s="127"/>
    </row>
    <row r="9" spans="1:6" customFormat="1" ht="14.25">
      <c r="B9" s="127"/>
      <c r="C9" s="127"/>
      <c r="D9" s="127"/>
    </row>
    <row r="10" spans="1:6" customFormat="1" ht="14.25">
      <c r="B10" s="127"/>
      <c r="C10" s="127"/>
      <c r="D10" s="127"/>
    </row>
    <row r="11" spans="1:6" customFormat="1">
      <c r="A11" s="568" t="s">
        <v>1568</v>
      </c>
      <c r="B11" s="1085" t="s">
        <v>1569</v>
      </c>
      <c r="C11" s="570" t="s">
        <v>1570</v>
      </c>
      <c r="D11" s="571"/>
      <c r="E11" s="1084">
        <f>'EL EKK MB'!G81</f>
        <v>0</v>
      </c>
    </row>
    <row r="12" spans="1:6" customFormat="1" ht="14.25">
      <c r="B12" s="516"/>
      <c r="C12" s="127"/>
      <c r="D12" s="127"/>
      <c r="E12" s="773" t="s">
        <v>1573</v>
      </c>
    </row>
    <row r="13" spans="1:6" customFormat="1">
      <c r="A13" s="568"/>
      <c r="B13" s="1085" t="s">
        <v>1070</v>
      </c>
      <c r="C13" s="570" t="s">
        <v>1570</v>
      </c>
      <c r="D13" s="571"/>
      <c r="E13" s="1084">
        <f>E11</f>
        <v>0</v>
      </c>
    </row>
    <row r="14" spans="1:6" customFormat="1" ht="14.25">
      <c r="B14" s="127"/>
      <c r="C14" s="127"/>
      <c r="D14" s="127"/>
      <c r="E14" s="773" t="s">
        <v>1573</v>
      </c>
    </row>
    <row r="15" spans="1:6" customFormat="1" ht="14.25">
      <c r="B15" s="127"/>
      <c r="C15" s="127"/>
      <c r="D15" s="127"/>
    </row>
    <row r="16" spans="1:6" s="150" customFormat="1" ht="15.75">
      <c r="A16" s="40"/>
      <c r="B16" s="152"/>
      <c r="C16" s="153"/>
      <c r="D16" s="140"/>
      <c r="E16" s="146"/>
    </row>
    <row r="17" spans="1:5" s="150" customFormat="1">
      <c r="A17" s="640" t="s">
        <v>1572</v>
      </c>
      <c r="B17" s="640" t="s">
        <v>1571</v>
      </c>
      <c r="C17"/>
      <c r="D17" s="519"/>
      <c r="E17" s="146"/>
    </row>
    <row r="18" spans="1:5" s="150" customFormat="1" ht="21.75" customHeight="1">
      <c r="A18" s="612"/>
      <c r="B18" s="613" t="s">
        <v>1461</v>
      </c>
      <c r="C18" s="614"/>
      <c r="D18" s="614"/>
      <c r="E18" s="146"/>
    </row>
    <row r="19" spans="1:5" s="150" customFormat="1" ht="25.5">
      <c r="A19" s="612"/>
      <c r="B19" s="615" t="s">
        <v>1462</v>
      </c>
      <c r="C19" s="616"/>
      <c r="D19" s="616"/>
      <c r="E19" s="146"/>
    </row>
    <row r="20" spans="1:5" s="150" customFormat="1" ht="99" customHeight="1">
      <c r="A20" s="612"/>
      <c r="B20" s="618" t="s">
        <v>1463</v>
      </c>
      <c r="C20" s="616"/>
      <c r="D20" s="616"/>
      <c r="E20" s="146"/>
    </row>
    <row r="21" spans="1:5" s="150" customFormat="1" ht="96" customHeight="1">
      <c r="A21" s="612"/>
      <c r="B21" s="615" t="s">
        <v>1464</v>
      </c>
      <c r="C21" s="616"/>
      <c r="D21" s="616"/>
      <c r="E21" s="146"/>
    </row>
    <row r="22" spans="1:5" s="150" customFormat="1">
      <c r="A22" s="612"/>
      <c r="B22" s="613" t="s">
        <v>1465</v>
      </c>
      <c r="C22" s="616"/>
      <c r="D22" s="616"/>
      <c r="E22" s="146"/>
    </row>
    <row r="23" spans="1:5" s="150" customFormat="1" ht="15.75">
      <c r="A23" s="40"/>
      <c r="B23" s="152"/>
      <c r="C23" s="153"/>
      <c r="D23" s="140"/>
      <c r="E23" s="146"/>
    </row>
    <row r="24" spans="1:5" customFormat="1">
      <c r="A24" s="1345" t="s">
        <v>1446</v>
      </c>
      <c r="B24" s="1346"/>
      <c r="C24" s="512"/>
      <c r="D24" s="515"/>
    </row>
    <row r="25" spans="1:5" customFormat="1" ht="14.25">
      <c r="A25" s="127"/>
      <c r="B25" s="127"/>
      <c r="C25" s="127"/>
      <c r="D25" s="127"/>
    </row>
    <row r="26" spans="1:5" customFormat="1" ht="36" customHeight="1">
      <c r="A26" s="1347" t="s">
        <v>1447</v>
      </c>
      <c r="B26" s="1347"/>
      <c r="C26" s="1347"/>
      <c r="D26" s="1347"/>
    </row>
    <row r="27" spans="1:5" s="150" customFormat="1" ht="15.75">
      <c r="A27" s="40"/>
      <c r="B27" s="152"/>
      <c r="C27" s="153"/>
      <c r="D27" s="140"/>
      <c r="E27" s="146"/>
    </row>
    <row r="28" spans="1:5" s="150" customFormat="1" ht="15.75">
      <c r="A28" s="40"/>
      <c r="B28" s="152"/>
      <c r="C28" s="153"/>
      <c r="D28" s="140"/>
      <c r="E28" s="146"/>
    </row>
    <row r="29" spans="1:5" s="150" customFormat="1" ht="15.75">
      <c r="A29" s="40"/>
      <c r="B29" s="152"/>
      <c r="C29" s="153"/>
      <c r="D29" s="140"/>
      <c r="E29" s="146"/>
    </row>
    <row r="30" spans="1:5" s="150" customFormat="1" ht="15.75">
      <c r="A30" s="40"/>
      <c r="B30" s="152"/>
      <c r="C30" s="153"/>
      <c r="D30" s="140"/>
      <c r="E30" s="146"/>
    </row>
    <row r="31" spans="1:5" s="150" customFormat="1" ht="15.75">
      <c r="A31" s="40"/>
      <c r="B31" s="152"/>
      <c r="C31" s="153"/>
      <c r="D31" s="140"/>
      <c r="E31" s="146"/>
    </row>
    <row r="32" spans="1:5" s="150" customFormat="1" ht="15.75">
      <c r="A32" s="40"/>
      <c r="B32" s="152"/>
      <c r="C32" s="153"/>
      <c r="D32" s="140"/>
      <c r="E32" s="146"/>
    </row>
    <row r="33" spans="1:5" s="150" customFormat="1" ht="15.75">
      <c r="A33" s="40"/>
      <c r="B33" s="152"/>
      <c r="C33" s="153"/>
      <c r="D33" s="140"/>
      <c r="E33" s="146"/>
    </row>
    <row r="34" spans="1:5" s="150" customFormat="1" ht="15.75">
      <c r="A34" s="40"/>
      <c r="B34" s="152"/>
      <c r="C34" s="153"/>
      <c r="D34" s="140"/>
      <c r="E34" s="146"/>
    </row>
    <row r="35" spans="1:5" s="150" customFormat="1" ht="15.75">
      <c r="A35" s="40"/>
      <c r="B35" s="152"/>
      <c r="C35" s="153"/>
      <c r="D35" s="140"/>
      <c r="E35" s="146"/>
    </row>
    <row r="36" spans="1:5" s="150" customFormat="1" ht="15.75">
      <c r="A36" s="40"/>
      <c r="B36" s="152"/>
      <c r="C36" s="153"/>
      <c r="D36" s="140"/>
      <c r="E36" s="146"/>
    </row>
    <row r="37" spans="1:5" s="150" customFormat="1" ht="15.75">
      <c r="A37" s="40"/>
      <c r="B37" s="155"/>
      <c r="C37" s="145"/>
      <c r="D37" s="140"/>
      <c r="E37" s="146"/>
    </row>
    <row r="38" spans="1:5" s="150" customFormat="1" ht="15.75">
      <c r="A38" s="40"/>
      <c r="B38" s="152"/>
      <c r="C38" s="153"/>
      <c r="D38" s="140"/>
      <c r="E38" s="146"/>
    </row>
    <row r="39" spans="1:5" s="150" customFormat="1" ht="15.75">
      <c r="A39" s="43"/>
      <c r="B39" s="147"/>
      <c r="C39" s="148"/>
      <c r="D39" s="149"/>
      <c r="E39" s="156"/>
    </row>
    <row r="40" spans="1:5" s="150" customFormat="1" ht="15.75">
      <c r="A40" s="40"/>
      <c r="B40" s="155"/>
      <c r="C40" s="145"/>
      <c r="D40" s="140"/>
      <c r="E40" s="146"/>
    </row>
  </sheetData>
  <sheetProtection algorithmName="SHA-512" hashValue="UgQqZ3fR8FuvVreR1I3kpA00SJHgwB+niKwsfZDue2d82yRLBp+Z2nN7yXKdkxFMgUban7eGuHwF2dJu5j5ACA==" saltValue="St5UUPRhISh68mrSIXDjXQ==" spinCount="100000" sheet="1" selectLockedCells="1" selectUnlockedCells="1"/>
  <mergeCells count="5">
    <mergeCell ref="A2:B2"/>
    <mergeCell ref="A3:B3"/>
    <mergeCell ref="A4:B4"/>
    <mergeCell ref="A24:B24"/>
    <mergeCell ref="A26:D26"/>
  </mergeCells>
  <pageMargins left="0.98425196850393704" right="0.19685039370078741" top="1.1023622047244095" bottom="0.74803149606299213" header="0.74803149606299213" footer="0.51181102362204722"/>
  <pageSetup paperSize="9" scale="83" firstPageNumber="0" orientation="portrait" r:id="rId1"/>
  <headerFooter alignWithMargins="0">
    <oddHeader>&amp;L&amp;"Times New Roman,Navadno"&amp;8&amp;F&amp;C&amp;"Times New Roman,Navadno"&amp;12&amp;P/&amp;N&amp;R&amp;"Times New Roman,Navadno"&amp;8&amp;A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IU214"/>
  <sheetViews>
    <sheetView view="pageBreakPreview" zoomScaleNormal="110" zoomScaleSheetLayoutView="100" workbookViewId="0"/>
  </sheetViews>
  <sheetFormatPr defaultColWidth="9" defaultRowHeight="14.25"/>
  <cols>
    <col min="1" max="1" width="99.75" style="74" customWidth="1"/>
    <col min="2" max="2" width="8.5" style="75" customWidth="1"/>
    <col min="3" max="3" width="5.625" style="72" customWidth="1"/>
    <col min="4" max="4" width="9.375" style="68" customWidth="1"/>
    <col min="5" max="5" width="11.75" style="73" customWidth="1"/>
    <col min="6" max="6" width="12.875" style="73" customWidth="1"/>
    <col min="7" max="7" width="10.25" style="82" customWidth="1"/>
    <col min="8" max="11" width="9" style="82"/>
    <col min="12" max="12" width="10.125" style="82" customWidth="1"/>
    <col min="13" max="16384" width="9" style="82"/>
  </cols>
  <sheetData>
    <row r="1" spans="1:255" s="71" customFormat="1" ht="15">
      <c r="A1" s="64"/>
      <c r="B1" s="65"/>
      <c r="C1" s="66"/>
      <c r="D1" s="67"/>
      <c r="E1" s="68"/>
      <c r="F1" s="69"/>
      <c r="G1" s="70"/>
    </row>
    <row r="2" spans="1:255" s="71" customFormat="1" ht="15">
      <c r="A2" s="131" t="s">
        <v>718</v>
      </c>
      <c r="C2" s="72"/>
      <c r="D2" s="68"/>
      <c r="E2" s="73"/>
      <c r="F2" s="73"/>
      <c r="G2" s="70"/>
    </row>
    <row r="3" spans="1:255" s="71" customFormat="1" ht="15">
      <c r="A3" s="74"/>
      <c r="B3" s="75"/>
      <c r="C3" s="72"/>
      <c r="D3" s="68"/>
      <c r="E3" s="73"/>
      <c r="F3" s="73"/>
      <c r="G3" s="70"/>
    </row>
    <row r="4" spans="1:255" s="127" customFormat="1" ht="15">
      <c r="A4" s="58" t="s">
        <v>719</v>
      </c>
      <c r="B4" s="125"/>
      <c r="C4" s="125"/>
      <c r="D4" s="126"/>
      <c r="E4" s="126"/>
      <c r="F4" s="126"/>
      <c r="G4" s="126"/>
      <c r="H4" s="126"/>
      <c r="I4" s="126"/>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26"/>
      <c r="AJ4" s="126"/>
      <c r="AK4" s="126"/>
      <c r="AL4" s="126"/>
      <c r="AM4" s="126"/>
      <c r="AN4" s="126"/>
      <c r="AO4" s="126"/>
      <c r="AP4" s="126"/>
      <c r="AQ4" s="126"/>
      <c r="AR4" s="126"/>
      <c r="AS4" s="126"/>
      <c r="AT4" s="126"/>
      <c r="AU4" s="126"/>
      <c r="AV4" s="126"/>
      <c r="AW4" s="126"/>
      <c r="AX4" s="126"/>
      <c r="AY4" s="126"/>
      <c r="AZ4" s="126"/>
      <c r="BA4" s="126"/>
      <c r="BB4" s="126"/>
      <c r="BC4" s="126"/>
      <c r="BD4" s="126"/>
      <c r="BE4" s="126"/>
      <c r="BF4" s="126"/>
      <c r="BG4" s="126"/>
      <c r="BH4" s="126"/>
      <c r="BI4" s="126"/>
      <c r="BJ4" s="126"/>
      <c r="BK4" s="126"/>
      <c r="BL4" s="126"/>
      <c r="BM4" s="126"/>
      <c r="BN4" s="126"/>
      <c r="BO4" s="126"/>
      <c r="BP4" s="126"/>
      <c r="BQ4" s="126"/>
      <c r="BR4" s="126"/>
      <c r="BS4" s="126"/>
      <c r="BT4" s="126"/>
      <c r="BU4" s="126"/>
      <c r="BV4" s="126"/>
      <c r="BW4" s="126"/>
      <c r="BX4" s="126"/>
      <c r="BY4" s="126"/>
      <c r="BZ4" s="126"/>
      <c r="CA4" s="126"/>
      <c r="CB4" s="126"/>
      <c r="CC4" s="126"/>
      <c r="CD4" s="126"/>
      <c r="CE4" s="126"/>
      <c r="CF4" s="126"/>
      <c r="CG4" s="126"/>
      <c r="CH4" s="126"/>
      <c r="CI4" s="126"/>
      <c r="CJ4" s="126"/>
      <c r="CK4" s="126"/>
      <c r="CL4" s="126"/>
      <c r="CM4" s="126"/>
      <c r="CN4" s="126"/>
      <c r="CO4" s="126"/>
      <c r="CP4" s="126"/>
      <c r="CQ4" s="126"/>
      <c r="CR4" s="126"/>
      <c r="CS4" s="126"/>
      <c r="CT4" s="126"/>
      <c r="CU4" s="126"/>
      <c r="CV4" s="126"/>
      <c r="CW4" s="126"/>
      <c r="CX4" s="126"/>
      <c r="CY4" s="126"/>
      <c r="CZ4" s="126"/>
      <c r="DA4" s="126"/>
      <c r="DB4" s="126"/>
      <c r="DC4" s="126"/>
      <c r="DD4" s="126"/>
      <c r="DE4" s="126"/>
      <c r="DF4" s="126"/>
      <c r="DG4" s="126"/>
      <c r="DH4" s="126"/>
      <c r="DI4" s="126"/>
      <c r="DJ4" s="126"/>
      <c r="DK4" s="126"/>
      <c r="DL4" s="126"/>
      <c r="DM4" s="126"/>
      <c r="DN4" s="126"/>
      <c r="DO4" s="126"/>
      <c r="DP4" s="126"/>
      <c r="DQ4" s="126"/>
      <c r="DR4" s="126"/>
      <c r="DS4" s="126"/>
      <c r="DT4" s="126"/>
      <c r="DU4" s="126"/>
      <c r="DV4" s="126"/>
      <c r="DW4" s="126"/>
      <c r="DX4" s="126"/>
      <c r="DY4" s="126"/>
      <c r="DZ4" s="126"/>
      <c r="EA4" s="126"/>
      <c r="EB4" s="126"/>
      <c r="EC4" s="126"/>
      <c r="ED4" s="126"/>
      <c r="EE4" s="126"/>
      <c r="EF4" s="126"/>
      <c r="EG4" s="126"/>
      <c r="EH4" s="126"/>
      <c r="EI4" s="126"/>
      <c r="EJ4" s="126"/>
      <c r="EK4" s="126"/>
      <c r="EL4" s="126"/>
      <c r="EM4" s="126"/>
      <c r="EN4" s="126"/>
      <c r="EO4" s="126"/>
      <c r="EP4" s="126"/>
      <c r="EQ4" s="126"/>
      <c r="ER4" s="126"/>
      <c r="ES4" s="126"/>
      <c r="ET4" s="126"/>
      <c r="EU4" s="126"/>
      <c r="EV4" s="126"/>
      <c r="EW4" s="126"/>
      <c r="EX4" s="126"/>
      <c r="EY4" s="126"/>
      <c r="EZ4" s="126"/>
      <c r="FA4" s="126"/>
      <c r="FB4" s="126"/>
      <c r="FC4" s="126"/>
      <c r="FD4" s="126"/>
      <c r="FE4" s="126"/>
      <c r="FF4" s="126"/>
      <c r="FG4" s="126"/>
      <c r="FH4" s="126"/>
      <c r="FI4" s="126"/>
      <c r="FJ4" s="126"/>
      <c r="FK4" s="126"/>
      <c r="FL4" s="126"/>
      <c r="FM4" s="126"/>
      <c r="FN4" s="126"/>
      <c r="FO4" s="126"/>
      <c r="FP4" s="126"/>
      <c r="FQ4" s="126"/>
      <c r="FR4" s="126"/>
      <c r="FS4" s="126"/>
      <c r="FT4" s="126"/>
      <c r="FU4" s="126"/>
      <c r="FV4" s="126"/>
      <c r="FW4" s="126"/>
      <c r="FX4" s="126"/>
      <c r="FY4" s="126"/>
      <c r="FZ4" s="126"/>
      <c r="GA4" s="126"/>
      <c r="GB4" s="126"/>
      <c r="GC4" s="126"/>
      <c r="GD4" s="126"/>
      <c r="GE4" s="126"/>
      <c r="GF4" s="126"/>
      <c r="GG4" s="126"/>
      <c r="GH4" s="126"/>
      <c r="GI4" s="126"/>
      <c r="GJ4" s="126"/>
      <c r="GK4" s="126"/>
      <c r="GL4" s="126"/>
      <c r="GM4" s="126"/>
      <c r="GN4" s="126"/>
      <c r="GO4" s="126"/>
      <c r="GP4" s="126"/>
      <c r="GQ4" s="126"/>
      <c r="GR4" s="126"/>
      <c r="GS4" s="126"/>
      <c r="GT4" s="126"/>
      <c r="GU4" s="126"/>
      <c r="GV4" s="126"/>
      <c r="GW4" s="126"/>
      <c r="GX4" s="126"/>
      <c r="GY4" s="126"/>
      <c r="GZ4" s="126"/>
      <c r="HA4" s="126"/>
      <c r="HB4" s="126"/>
      <c r="HC4" s="126"/>
      <c r="HD4" s="126"/>
      <c r="HE4" s="126"/>
      <c r="HF4" s="126"/>
      <c r="HG4" s="126"/>
      <c r="HH4" s="126"/>
      <c r="HI4" s="126"/>
      <c r="HJ4" s="126"/>
      <c r="HK4" s="126"/>
      <c r="HL4" s="126"/>
      <c r="HM4" s="126"/>
      <c r="HN4" s="126"/>
      <c r="HO4" s="126"/>
      <c r="HP4" s="126"/>
      <c r="HQ4" s="126"/>
      <c r="HR4" s="126"/>
      <c r="HS4" s="126"/>
      <c r="HT4" s="126"/>
      <c r="HU4" s="126"/>
      <c r="HV4" s="126"/>
      <c r="HW4" s="126"/>
      <c r="HX4" s="126"/>
      <c r="HY4" s="126"/>
      <c r="HZ4" s="126"/>
      <c r="IA4" s="126"/>
      <c r="IB4" s="126"/>
      <c r="IC4" s="126"/>
      <c r="ID4" s="126"/>
      <c r="IE4" s="126"/>
      <c r="IF4" s="126"/>
      <c r="IG4" s="126"/>
      <c r="IH4" s="126"/>
      <c r="II4" s="126"/>
      <c r="IJ4" s="126"/>
      <c r="IK4" s="126"/>
      <c r="IL4" s="126"/>
      <c r="IM4" s="126"/>
      <c r="IN4" s="126"/>
      <c r="IO4" s="126"/>
      <c r="IP4" s="126"/>
      <c r="IQ4" s="126"/>
      <c r="IR4" s="126"/>
      <c r="IS4" s="126"/>
      <c r="IT4" s="126"/>
      <c r="IU4" s="126"/>
    </row>
    <row r="5" spans="1:255" s="127" customFormat="1" ht="47.25" customHeight="1">
      <c r="A5" s="128" t="s">
        <v>720</v>
      </c>
      <c r="B5" s="125"/>
      <c r="C5" s="125"/>
      <c r="D5" s="126"/>
      <c r="E5" s="126"/>
      <c r="F5" s="126"/>
      <c r="G5" s="126"/>
      <c r="H5" s="126"/>
      <c r="I5" s="126"/>
      <c r="J5" s="126"/>
      <c r="K5" s="126"/>
      <c r="L5" s="126"/>
      <c r="M5" s="126"/>
      <c r="N5" s="126"/>
      <c r="O5" s="126"/>
      <c r="P5" s="126"/>
      <c r="Q5" s="126"/>
      <c r="R5" s="126"/>
      <c r="S5" s="126"/>
      <c r="T5" s="126"/>
      <c r="U5" s="126"/>
      <c r="V5" s="126"/>
      <c r="W5" s="126"/>
      <c r="X5" s="126"/>
      <c r="Y5" s="126"/>
      <c r="Z5" s="126"/>
      <c r="AA5" s="126"/>
      <c r="AB5" s="126"/>
      <c r="AC5" s="126"/>
      <c r="AD5" s="126"/>
      <c r="AE5" s="126"/>
      <c r="AF5" s="126"/>
      <c r="AG5" s="126"/>
      <c r="AH5" s="126"/>
      <c r="AI5" s="126"/>
      <c r="AJ5" s="126"/>
      <c r="AK5" s="126"/>
      <c r="AL5" s="126"/>
      <c r="AM5" s="126"/>
      <c r="AN5" s="126"/>
      <c r="AO5" s="126"/>
      <c r="AP5" s="126"/>
      <c r="AQ5" s="126"/>
      <c r="AR5" s="126"/>
      <c r="AS5" s="126"/>
      <c r="AT5" s="126"/>
      <c r="AU5" s="126"/>
      <c r="AV5" s="126"/>
      <c r="AW5" s="126"/>
      <c r="AX5" s="126"/>
      <c r="AY5" s="126"/>
      <c r="AZ5" s="126"/>
      <c r="BA5" s="126"/>
      <c r="BB5" s="126"/>
      <c r="BC5" s="126"/>
      <c r="BD5" s="126"/>
      <c r="BE5" s="126"/>
      <c r="BF5" s="126"/>
      <c r="BG5" s="126"/>
      <c r="BH5" s="126"/>
      <c r="BI5" s="126"/>
      <c r="BJ5" s="126"/>
      <c r="BK5" s="126"/>
      <c r="BL5" s="126"/>
      <c r="BM5" s="126"/>
      <c r="BN5" s="126"/>
      <c r="BO5" s="126"/>
      <c r="BP5" s="126"/>
      <c r="BQ5" s="126"/>
      <c r="BR5" s="126"/>
      <c r="BS5" s="126"/>
      <c r="BT5" s="126"/>
      <c r="BU5" s="126"/>
      <c r="BV5" s="126"/>
      <c r="BW5" s="126"/>
      <c r="BX5" s="126"/>
      <c r="BY5" s="126"/>
      <c r="BZ5" s="126"/>
      <c r="CA5" s="126"/>
      <c r="CB5" s="126"/>
      <c r="CC5" s="126"/>
      <c r="CD5" s="126"/>
      <c r="CE5" s="126"/>
      <c r="CF5" s="126"/>
      <c r="CG5" s="126"/>
      <c r="CH5" s="126"/>
      <c r="CI5" s="126"/>
      <c r="CJ5" s="126"/>
      <c r="CK5" s="126"/>
      <c r="CL5" s="126"/>
      <c r="CM5" s="126"/>
      <c r="CN5" s="126"/>
      <c r="CO5" s="126"/>
      <c r="CP5" s="126"/>
      <c r="CQ5" s="126"/>
      <c r="CR5" s="126"/>
      <c r="CS5" s="126"/>
      <c r="CT5" s="126"/>
      <c r="CU5" s="126"/>
      <c r="CV5" s="126"/>
      <c r="CW5" s="126"/>
      <c r="CX5" s="126"/>
      <c r="CY5" s="126"/>
      <c r="CZ5" s="126"/>
      <c r="DA5" s="126"/>
      <c r="DB5" s="126"/>
      <c r="DC5" s="126"/>
      <c r="DD5" s="126"/>
      <c r="DE5" s="126"/>
      <c r="DF5" s="126"/>
      <c r="DG5" s="126"/>
      <c r="DH5" s="126"/>
      <c r="DI5" s="126"/>
      <c r="DJ5" s="126"/>
      <c r="DK5" s="126"/>
      <c r="DL5" s="126"/>
      <c r="DM5" s="126"/>
      <c r="DN5" s="126"/>
      <c r="DO5" s="126"/>
      <c r="DP5" s="126"/>
      <c r="DQ5" s="126"/>
      <c r="DR5" s="126"/>
      <c r="DS5" s="126"/>
      <c r="DT5" s="126"/>
      <c r="DU5" s="126"/>
      <c r="DV5" s="126"/>
      <c r="DW5" s="126"/>
      <c r="DX5" s="126"/>
      <c r="DY5" s="126"/>
      <c r="DZ5" s="126"/>
      <c r="EA5" s="126"/>
      <c r="EB5" s="126"/>
      <c r="EC5" s="126"/>
      <c r="ED5" s="126"/>
      <c r="EE5" s="126"/>
      <c r="EF5" s="126"/>
      <c r="EG5" s="126"/>
      <c r="EH5" s="126"/>
      <c r="EI5" s="126"/>
      <c r="EJ5" s="126"/>
      <c r="EK5" s="126"/>
      <c r="EL5" s="126"/>
      <c r="EM5" s="126"/>
      <c r="EN5" s="126"/>
      <c r="EO5" s="126"/>
      <c r="EP5" s="126"/>
      <c r="EQ5" s="126"/>
      <c r="ER5" s="126"/>
      <c r="ES5" s="126"/>
      <c r="ET5" s="126"/>
      <c r="EU5" s="126"/>
      <c r="EV5" s="126"/>
      <c r="EW5" s="126"/>
      <c r="EX5" s="126"/>
      <c r="EY5" s="126"/>
      <c r="EZ5" s="126"/>
      <c r="FA5" s="126"/>
      <c r="FB5" s="126"/>
      <c r="FC5" s="126"/>
      <c r="FD5" s="126"/>
      <c r="FE5" s="126"/>
      <c r="FF5" s="126"/>
      <c r="FG5" s="126"/>
      <c r="FH5" s="126"/>
      <c r="FI5" s="126"/>
      <c r="FJ5" s="126"/>
      <c r="FK5" s="126"/>
      <c r="FL5" s="126"/>
      <c r="FM5" s="126"/>
      <c r="FN5" s="126"/>
      <c r="FO5" s="126"/>
      <c r="FP5" s="126"/>
      <c r="FQ5" s="126"/>
      <c r="FR5" s="126"/>
      <c r="FS5" s="126"/>
      <c r="FT5" s="126"/>
      <c r="FU5" s="126"/>
      <c r="FV5" s="126"/>
      <c r="FW5" s="126"/>
      <c r="FX5" s="126"/>
      <c r="FY5" s="126"/>
      <c r="FZ5" s="126"/>
      <c r="GA5" s="126"/>
      <c r="GB5" s="126"/>
      <c r="GC5" s="126"/>
      <c r="GD5" s="126"/>
      <c r="GE5" s="126"/>
      <c r="GF5" s="126"/>
      <c r="GG5" s="126"/>
      <c r="GH5" s="126"/>
      <c r="GI5" s="126"/>
      <c r="GJ5" s="126"/>
      <c r="GK5" s="126"/>
      <c r="GL5" s="126"/>
      <c r="GM5" s="126"/>
      <c r="GN5" s="126"/>
      <c r="GO5" s="126"/>
      <c r="GP5" s="126"/>
      <c r="GQ5" s="126"/>
      <c r="GR5" s="126"/>
      <c r="GS5" s="126"/>
      <c r="GT5" s="126"/>
      <c r="GU5" s="126"/>
      <c r="GV5" s="126"/>
      <c r="GW5" s="126"/>
      <c r="GX5" s="126"/>
      <c r="GY5" s="126"/>
      <c r="GZ5" s="126"/>
      <c r="HA5" s="126"/>
      <c r="HB5" s="126"/>
      <c r="HC5" s="126"/>
      <c r="HD5" s="126"/>
      <c r="HE5" s="126"/>
      <c r="HF5" s="126"/>
      <c r="HG5" s="126"/>
      <c r="HH5" s="126"/>
      <c r="HI5" s="126"/>
      <c r="HJ5" s="126"/>
      <c r="HK5" s="126"/>
      <c r="HL5" s="126"/>
      <c r="HM5" s="126"/>
      <c r="HN5" s="126"/>
      <c r="HO5" s="126"/>
      <c r="HP5" s="126"/>
      <c r="HQ5" s="126"/>
      <c r="HR5" s="126"/>
      <c r="HS5" s="126"/>
      <c r="HT5" s="126"/>
      <c r="HU5" s="126"/>
      <c r="HV5" s="126"/>
      <c r="HW5" s="126"/>
      <c r="HX5" s="126"/>
      <c r="HY5" s="126"/>
      <c r="HZ5" s="126"/>
      <c r="IA5" s="126"/>
      <c r="IB5" s="126"/>
      <c r="IC5" s="126"/>
      <c r="ID5" s="126"/>
      <c r="IE5" s="126"/>
      <c r="IF5" s="126"/>
      <c r="IG5" s="126"/>
      <c r="IH5" s="126"/>
      <c r="II5" s="126"/>
      <c r="IJ5" s="126"/>
      <c r="IK5" s="126"/>
      <c r="IL5" s="126"/>
      <c r="IM5" s="126"/>
      <c r="IN5" s="126"/>
      <c r="IO5" s="126"/>
      <c r="IP5" s="126"/>
      <c r="IQ5" s="126"/>
      <c r="IR5" s="126"/>
      <c r="IS5" s="126"/>
      <c r="IT5" s="126"/>
      <c r="IU5" s="126"/>
    </row>
    <row r="6" spans="1:255" s="127" customFormat="1" ht="33" customHeight="1">
      <c r="A6" s="128" t="s">
        <v>721</v>
      </c>
      <c r="B6" s="125"/>
      <c r="C6" s="125"/>
      <c r="D6" s="126"/>
      <c r="E6" s="126"/>
      <c r="F6" s="126"/>
      <c r="G6" s="126"/>
      <c r="H6" s="126"/>
      <c r="I6" s="126"/>
      <c r="J6" s="126"/>
      <c r="K6" s="126"/>
      <c r="L6" s="126"/>
      <c r="M6" s="126"/>
      <c r="N6" s="126"/>
      <c r="O6" s="126"/>
      <c r="P6" s="126"/>
      <c r="Q6" s="126"/>
      <c r="R6" s="126"/>
      <c r="S6" s="126"/>
      <c r="T6" s="126"/>
      <c r="U6" s="126"/>
      <c r="V6" s="126"/>
      <c r="W6" s="126"/>
      <c r="X6" s="126"/>
      <c r="Y6" s="126"/>
      <c r="Z6" s="126"/>
      <c r="AA6" s="126"/>
      <c r="AB6" s="126"/>
      <c r="AC6" s="126"/>
      <c r="AD6" s="126"/>
      <c r="AE6" s="126"/>
      <c r="AF6" s="126"/>
      <c r="AG6" s="126"/>
      <c r="AH6" s="126"/>
      <c r="AI6" s="126"/>
      <c r="AJ6" s="126"/>
      <c r="AK6" s="126"/>
      <c r="AL6" s="126"/>
      <c r="AM6" s="126"/>
      <c r="AN6" s="126"/>
      <c r="AO6" s="126"/>
      <c r="AP6" s="126"/>
      <c r="AQ6" s="126"/>
      <c r="AR6" s="126"/>
      <c r="AS6" s="126"/>
      <c r="AT6" s="126"/>
      <c r="AU6" s="126"/>
      <c r="AV6" s="126"/>
      <c r="AW6" s="126"/>
      <c r="AX6" s="126"/>
      <c r="AY6" s="126"/>
      <c r="AZ6" s="126"/>
      <c r="BA6" s="126"/>
      <c r="BB6" s="126"/>
      <c r="BC6" s="126"/>
      <c r="BD6" s="126"/>
      <c r="BE6" s="126"/>
      <c r="BF6" s="126"/>
      <c r="BG6" s="126"/>
      <c r="BH6" s="126"/>
      <c r="BI6" s="126"/>
      <c r="BJ6" s="126"/>
      <c r="BK6" s="126"/>
      <c r="BL6" s="126"/>
      <c r="BM6" s="126"/>
      <c r="BN6" s="126"/>
      <c r="BO6" s="126"/>
      <c r="BP6" s="126"/>
      <c r="BQ6" s="126"/>
      <c r="BR6" s="126"/>
      <c r="BS6" s="126"/>
      <c r="BT6" s="126"/>
      <c r="BU6" s="126"/>
      <c r="BV6" s="126"/>
      <c r="BW6" s="126"/>
      <c r="BX6" s="126"/>
      <c r="BY6" s="126"/>
      <c r="BZ6" s="126"/>
      <c r="CA6" s="126"/>
      <c r="CB6" s="126"/>
      <c r="CC6" s="126"/>
      <c r="CD6" s="126"/>
      <c r="CE6" s="126"/>
      <c r="CF6" s="126"/>
      <c r="CG6" s="126"/>
      <c r="CH6" s="126"/>
      <c r="CI6" s="126"/>
      <c r="CJ6" s="126"/>
      <c r="CK6" s="126"/>
      <c r="CL6" s="126"/>
      <c r="CM6" s="126"/>
      <c r="CN6" s="126"/>
      <c r="CO6" s="126"/>
      <c r="CP6" s="126"/>
      <c r="CQ6" s="126"/>
      <c r="CR6" s="126"/>
      <c r="CS6" s="126"/>
      <c r="CT6" s="126"/>
      <c r="CU6" s="126"/>
      <c r="CV6" s="126"/>
      <c r="CW6" s="126"/>
      <c r="CX6" s="126"/>
      <c r="CY6" s="126"/>
      <c r="CZ6" s="126"/>
      <c r="DA6" s="126"/>
      <c r="DB6" s="126"/>
      <c r="DC6" s="126"/>
      <c r="DD6" s="126"/>
      <c r="DE6" s="126"/>
      <c r="DF6" s="126"/>
      <c r="DG6" s="126"/>
      <c r="DH6" s="126"/>
      <c r="DI6" s="126"/>
      <c r="DJ6" s="126"/>
      <c r="DK6" s="126"/>
      <c r="DL6" s="126"/>
      <c r="DM6" s="126"/>
      <c r="DN6" s="126"/>
      <c r="DO6" s="126"/>
      <c r="DP6" s="126"/>
      <c r="DQ6" s="126"/>
      <c r="DR6" s="126"/>
      <c r="DS6" s="126"/>
      <c r="DT6" s="126"/>
      <c r="DU6" s="126"/>
      <c r="DV6" s="126"/>
      <c r="DW6" s="126"/>
      <c r="DX6" s="126"/>
      <c r="DY6" s="126"/>
      <c r="DZ6" s="126"/>
      <c r="EA6" s="126"/>
      <c r="EB6" s="126"/>
      <c r="EC6" s="126"/>
      <c r="ED6" s="126"/>
      <c r="EE6" s="126"/>
      <c r="EF6" s="126"/>
      <c r="EG6" s="126"/>
      <c r="EH6" s="126"/>
      <c r="EI6" s="126"/>
      <c r="EJ6" s="126"/>
      <c r="EK6" s="126"/>
      <c r="EL6" s="126"/>
      <c r="EM6" s="126"/>
      <c r="EN6" s="126"/>
      <c r="EO6" s="126"/>
      <c r="EP6" s="126"/>
      <c r="EQ6" s="126"/>
      <c r="ER6" s="126"/>
      <c r="ES6" s="126"/>
      <c r="ET6" s="126"/>
      <c r="EU6" s="126"/>
      <c r="EV6" s="126"/>
      <c r="EW6" s="126"/>
      <c r="EX6" s="126"/>
      <c r="EY6" s="126"/>
      <c r="EZ6" s="126"/>
      <c r="FA6" s="126"/>
      <c r="FB6" s="126"/>
      <c r="FC6" s="126"/>
      <c r="FD6" s="126"/>
      <c r="FE6" s="126"/>
      <c r="FF6" s="126"/>
      <c r="FG6" s="126"/>
      <c r="FH6" s="126"/>
      <c r="FI6" s="126"/>
      <c r="FJ6" s="126"/>
      <c r="FK6" s="126"/>
      <c r="FL6" s="126"/>
      <c r="FM6" s="126"/>
      <c r="FN6" s="126"/>
      <c r="FO6" s="126"/>
      <c r="FP6" s="126"/>
      <c r="FQ6" s="126"/>
      <c r="FR6" s="126"/>
      <c r="FS6" s="126"/>
      <c r="FT6" s="126"/>
      <c r="FU6" s="126"/>
      <c r="FV6" s="126"/>
      <c r="FW6" s="126"/>
      <c r="FX6" s="126"/>
      <c r="FY6" s="126"/>
      <c r="FZ6" s="126"/>
      <c r="GA6" s="126"/>
      <c r="GB6" s="126"/>
      <c r="GC6" s="126"/>
      <c r="GD6" s="126"/>
      <c r="GE6" s="126"/>
      <c r="GF6" s="126"/>
      <c r="GG6" s="126"/>
      <c r="GH6" s="126"/>
      <c r="GI6" s="126"/>
      <c r="GJ6" s="126"/>
      <c r="GK6" s="126"/>
      <c r="GL6" s="126"/>
      <c r="GM6" s="126"/>
      <c r="GN6" s="126"/>
      <c r="GO6" s="126"/>
      <c r="GP6" s="126"/>
      <c r="GQ6" s="126"/>
      <c r="GR6" s="126"/>
      <c r="GS6" s="126"/>
      <c r="GT6" s="126"/>
      <c r="GU6" s="126"/>
      <c r="GV6" s="126"/>
      <c r="GW6" s="126"/>
      <c r="GX6" s="126"/>
      <c r="GY6" s="126"/>
      <c r="GZ6" s="126"/>
      <c r="HA6" s="126"/>
      <c r="HB6" s="126"/>
      <c r="HC6" s="126"/>
      <c r="HD6" s="126"/>
      <c r="HE6" s="126"/>
      <c r="HF6" s="126"/>
      <c r="HG6" s="126"/>
      <c r="HH6" s="126"/>
      <c r="HI6" s="126"/>
      <c r="HJ6" s="126"/>
      <c r="HK6" s="126"/>
      <c r="HL6" s="126"/>
      <c r="HM6" s="126"/>
      <c r="HN6" s="126"/>
      <c r="HO6" s="126"/>
      <c r="HP6" s="126"/>
      <c r="HQ6" s="126"/>
      <c r="HR6" s="126"/>
      <c r="HS6" s="126"/>
      <c r="HT6" s="126"/>
      <c r="HU6" s="126"/>
      <c r="HV6" s="126"/>
      <c r="HW6" s="126"/>
      <c r="HX6" s="126"/>
      <c r="HY6" s="126"/>
      <c r="HZ6" s="126"/>
      <c r="IA6" s="126"/>
      <c r="IB6" s="126"/>
      <c r="IC6" s="126"/>
      <c r="ID6" s="126"/>
      <c r="IE6" s="126"/>
      <c r="IF6" s="126"/>
      <c r="IG6" s="126"/>
      <c r="IH6" s="126"/>
      <c r="II6" s="126"/>
      <c r="IJ6" s="126"/>
      <c r="IK6" s="126"/>
      <c r="IL6" s="126"/>
      <c r="IM6" s="126"/>
      <c r="IN6" s="126"/>
      <c r="IO6" s="126"/>
      <c r="IP6" s="126"/>
      <c r="IQ6" s="126"/>
      <c r="IR6" s="126"/>
      <c r="IS6" s="126"/>
      <c r="IT6" s="126"/>
      <c r="IU6" s="126"/>
    </row>
    <row r="7" spans="1:255" s="127" customFormat="1" ht="63.75" customHeight="1">
      <c r="A7" s="128" t="s">
        <v>722</v>
      </c>
      <c r="B7" s="125"/>
      <c r="C7" s="125"/>
      <c r="D7" s="126"/>
      <c r="E7" s="126"/>
      <c r="F7" s="126"/>
      <c r="G7" s="126"/>
      <c r="H7" s="126"/>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26"/>
      <c r="AR7" s="126"/>
      <c r="AS7" s="126"/>
      <c r="AT7" s="126"/>
      <c r="AU7" s="126"/>
      <c r="AV7" s="126"/>
      <c r="AW7" s="126"/>
      <c r="AX7" s="126"/>
      <c r="AY7" s="126"/>
      <c r="AZ7" s="126"/>
      <c r="BA7" s="126"/>
      <c r="BB7" s="126"/>
      <c r="BC7" s="126"/>
      <c r="BD7" s="126"/>
      <c r="BE7" s="126"/>
      <c r="BF7" s="126"/>
      <c r="BG7" s="126"/>
      <c r="BH7" s="126"/>
      <c r="BI7" s="126"/>
      <c r="BJ7" s="126"/>
      <c r="BK7" s="126"/>
      <c r="BL7" s="126"/>
      <c r="BM7" s="126"/>
      <c r="BN7" s="126"/>
      <c r="BO7" s="126"/>
      <c r="BP7" s="126"/>
      <c r="BQ7" s="126"/>
      <c r="BR7" s="126"/>
      <c r="BS7" s="126"/>
      <c r="BT7" s="126"/>
      <c r="BU7" s="126"/>
      <c r="BV7" s="126"/>
      <c r="BW7" s="126"/>
      <c r="BX7" s="126"/>
      <c r="BY7" s="126"/>
      <c r="BZ7" s="126"/>
      <c r="CA7" s="126"/>
      <c r="CB7" s="126"/>
      <c r="CC7" s="126"/>
      <c r="CD7" s="126"/>
      <c r="CE7" s="126"/>
      <c r="CF7" s="126"/>
      <c r="CG7" s="126"/>
      <c r="CH7" s="126"/>
      <c r="CI7" s="126"/>
      <c r="CJ7" s="126"/>
      <c r="CK7" s="126"/>
      <c r="CL7" s="126"/>
      <c r="CM7" s="126"/>
      <c r="CN7" s="126"/>
      <c r="CO7" s="126"/>
      <c r="CP7" s="126"/>
      <c r="CQ7" s="126"/>
      <c r="CR7" s="126"/>
      <c r="CS7" s="126"/>
      <c r="CT7" s="126"/>
      <c r="CU7" s="126"/>
      <c r="CV7" s="126"/>
      <c r="CW7" s="126"/>
      <c r="CX7" s="126"/>
      <c r="CY7" s="126"/>
      <c r="CZ7" s="126"/>
      <c r="DA7" s="126"/>
      <c r="DB7" s="126"/>
      <c r="DC7" s="126"/>
      <c r="DD7" s="126"/>
      <c r="DE7" s="126"/>
      <c r="DF7" s="126"/>
      <c r="DG7" s="126"/>
      <c r="DH7" s="126"/>
      <c r="DI7" s="126"/>
      <c r="DJ7" s="126"/>
      <c r="DK7" s="126"/>
      <c r="DL7" s="126"/>
      <c r="DM7" s="126"/>
      <c r="DN7" s="126"/>
      <c r="DO7" s="126"/>
      <c r="DP7" s="126"/>
      <c r="DQ7" s="126"/>
      <c r="DR7" s="126"/>
      <c r="DS7" s="126"/>
      <c r="DT7" s="126"/>
      <c r="DU7" s="126"/>
      <c r="DV7" s="126"/>
      <c r="DW7" s="126"/>
      <c r="DX7" s="126"/>
      <c r="DY7" s="126"/>
      <c r="DZ7" s="126"/>
      <c r="EA7" s="126"/>
      <c r="EB7" s="126"/>
      <c r="EC7" s="126"/>
      <c r="ED7" s="126"/>
      <c r="EE7" s="126"/>
      <c r="EF7" s="126"/>
      <c r="EG7" s="126"/>
      <c r="EH7" s="126"/>
      <c r="EI7" s="126"/>
      <c r="EJ7" s="126"/>
      <c r="EK7" s="126"/>
      <c r="EL7" s="126"/>
      <c r="EM7" s="126"/>
      <c r="EN7" s="126"/>
      <c r="EO7" s="126"/>
      <c r="EP7" s="126"/>
      <c r="EQ7" s="126"/>
      <c r="ER7" s="126"/>
      <c r="ES7" s="126"/>
      <c r="ET7" s="126"/>
      <c r="EU7" s="126"/>
      <c r="EV7" s="126"/>
      <c r="EW7" s="126"/>
      <c r="EX7" s="126"/>
      <c r="EY7" s="126"/>
      <c r="EZ7" s="126"/>
      <c r="FA7" s="126"/>
      <c r="FB7" s="126"/>
      <c r="FC7" s="126"/>
      <c r="FD7" s="126"/>
      <c r="FE7" s="126"/>
      <c r="FF7" s="126"/>
      <c r="FG7" s="126"/>
      <c r="FH7" s="126"/>
      <c r="FI7" s="126"/>
      <c r="FJ7" s="126"/>
      <c r="FK7" s="126"/>
      <c r="FL7" s="126"/>
      <c r="FM7" s="126"/>
      <c r="FN7" s="126"/>
      <c r="FO7" s="126"/>
      <c r="FP7" s="126"/>
      <c r="FQ7" s="126"/>
      <c r="FR7" s="126"/>
      <c r="FS7" s="126"/>
      <c r="FT7" s="126"/>
      <c r="FU7" s="126"/>
      <c r="FV7" s="126"/>
      <c r="FW7" s="126"/>
      <c r="FX7" s="126"/>
      <c r="FY7" s="126"/>
      <c r="FZ7" s="126"/>
      <c r="GA7" s="126"/>
      <c r="GB7" s="126"/>
      <c r="GC7" s="126"/>
      <c r="GD7" s="126"/>
      <c r="GE7" s="126"/>
      <c r="GF7" s="126"/>
      <c r="GG7" s="126"/>
      <c r="GH7" s="126"/>
      <c r="GI7" s="126"/>
      <c r="GJ7" s="126"/>
      <c r="GK7" s="126"/>
      <c r="GL7" s="126"/>
      <c r="GM7" s="126"/>
      <c r="GN7" s="126"/>
      <c r="GO7" s="126"/>
      <c r="GP7" s="126"/>
      <c r="GQ7" s="126"/>
      <c r="GR7" s="126"/>
      <c r="GS7" s="126"/>
      <c r="GT7" s="126"/>
      <c r="GU7" s="126"/>
      <c r="GV7" s="126"/>
      <c r="GW7" s="126"/>
      <c r="GX7" s="126"/>
      <c r="GY7" s="126"/>
      <c r="GZ7" s="126"/>
      <c r="HA7" s="126"/>
      <c r="HB7" s="126"/>
      <c r="HC7" s="126"/>
      <c r="HD7" s="126"/>
      <c r="HE7" s="126"/>
      <c r="HF7" s="126"/>
      <c r="HG7" s="126"/>
      <c r="HH7" s="126"/>
      <c r="HI7" s="126"/>
      <c r="HJ7" s="126"/>
      <c r="HK7" s="126"/>
      <c r="HL7" s="126"/>
      <c r="HM7" s="126"/>
      <c r="HN7" s="126"/>
      <c r="HO7" s="126"/>
      <c r="HP7" s="126"/>
      <c r="HQ7" s="126"/>
      <c r="HR7" s="126"/>
      <c r="HS7" s="126"/>
      <c r="HT7" s="126"/>
      <c r="HU7" s="126"/>
      <c r="HV7" s="126"/>
      <c r="HW7" s="126"/>
      <c r="HX7" s="126"/>
      <c r="HY7" s="126"/>
      <c r="HZ7" s="126"/>
      <c r="IA7" s="126"/>
      <c r="IB7" s="126"/>
      <c r="IC7" s="126"/>
      <c r="ID7" s="126"/>
      <c r="IE7" s="126"/>
      <c r="IF7" s="126"/>
      <c r="IG7" s="126"/>
      <c r="IH7" s="126"/>
      <c r="II7" s="126"/>
      <c r="IJ7" s="126"/>
      <c r="IK7" s="126"/>
      <c r="IL7" s="126"/>
      <c r="IM7" s="126"/>
      <c r="IN7" s="126"/>
      <c r="IO7" s="126"/>
      <c r="IP7" s="126"/>
      <c r="IQ7" s="126"/>
      <c r="IR7" s="126"/>
      <c r="IS7" s="126"/>
      <c r="IT7" s="126"/>
      <c r="IU7" s="126"/>
    </row>
    <row r="8" spans="1:255" s="127" customFormat="1" ht="33" customHeight="1">
      <c r="A8" s="128" t="s">
        <v>723</v>
      </c>
      <c r="B8" s="125"/>
      <c r="C8" s="125"/>
      <c r="D8" s="126"/>
      <c r="E8" s="126"/>
      <c r="F8" s="126"/>
      <c r="G8" s="126"/>
      <c r="H8" s="126"/>
      <c r="I8" s="126"/>
      <c r="J8" s="126"/>
      <c r="K8" s="126"/>
      <c r="L8" s="126"/>
      <c r="M8" s="126"/>
      <c r="N8" s="126"/>
      <c r="O8" s="126"/>
      <c r="P8" s="126"/>
      <c r="Q8" s="126"/>
      <c r="R8" s="126"/>
      <c r="S8" s="126"/>
      <c r="T8" s="126"/>
      <c r="U8" s="126"/>
      <c r="V8" s="126"/>
      <c r="W8" s="126"/>
      <c r="X8" s="126"/>
      <c r="Y8" s="126"/>
      <c r="Z8" s="126"/>
      <c r="AA8" s="126"/>
      <c r="AB8" s="126"/>
      <c r="AC8" s="126"/>
      <c r="AD8" s="126"/>
      <c r="AE8" s="126"/>
      <c r="AF8" s="126"/>
      <c r="AG8" s="126"/>
      <c r="AH8" s="126"/>
      <c r="AI8" s="126"/>
      <c r="AJ8" s="126"/>
      <c r="AK8" s="126"/>
      <c r="AL8" s="126"/>
      <c r="AM8" s="126"/>
      <c r="AN8" s="126"/>
      <c r="AO8" s="126"/>
      <c r="AP8" s="126"/>
      <c r="AQ8" s="126"/>
      <c r="AR8" s="126"/>
      <c r="AS8" s="126"/>
      <c r="AT8" s="126"/>
      <c r="AU8" s="126"/>
      <c r="AV8" s="126"/>
      <c r="AW8" s="126"/>
      <c r="AX8" s="126"/>
      <c r="AY8" s="126"/>
      <c r="AZ8" s="126"/>
      <c r="BA8" s="126"/>
      <c r="BB8" s="126"/>
      <c r="BC8" s="126"/>
      <c r="BD8" s="126"/>
      <c r="BE8" s="126"/>
      <c r="BF8" s="126"/>
      <c r="BG8" s="126"/>
      <c r="BH8" s="126"/>
      <c r="BI8" s="126"/>
      <c r="BJ8" s="126"/>
      <c r="BK8" s="126"/>
      <c r="BL8" s="126"/>
      <c r="BM8" s="126"/>
      <c r="BN8" s="126"/>
      <c r="BO8" s="126"/>
      <c r="BP8" s="126"/>
      <c r="BQ8" s="126"/>
      <c r="BR8" s="126"/>
      <c r="BS8" s="126"/>
      <c r="BT8" s="126"/>
      <c r="BU8" s="126"/>
      <c r="BV8" s="126"/>
      <c r="BW8" s="126"/>
      <c r="BX8" s="126"/>
      <c r="BY8" s="126"/>
      <c r="BZ8" s="126"/>
      <c r="CA8" s="126"/>
      <c r="CB8" s="126"/>
      <c r="CC8" s="126"/>
      <c r="CD8" s="126"/>
      <c r="CE8" s="126"/>
      <c r="CF8" s="126"/>
      <c r="CG8" s="126"/>
      <c r="CH8" s="126"/>
      <c r="CI8" s="126"/>
      <c r="CJ8" s="126"/>
      <c r="CK8" s="126"/>
      <c r="CL8" s="126"/>
      <c r="CM8" s="126"/>
      <c r="CN8" s="126"/>
      <c r="CO8" s="126"/>
      <c r="CP8" s="126"/>
      <c r="CQ8" s="126"/>
      <c r="CR8" s="126"/>
      <c r="CS8" s="126"/>
      <c r="CT8" s="126"/>
      <c r="CU8" s="126"/>
      <c r="CV8" s="126"/>
      <c r="CW8" s="126"/>
      <c r="CX8" s="126"/>
      <c r="CY8" s="126"/>
      <c r="CZ8" s="126"/>
      <c r="DA8" s="126"/>
      <c r="DB8" s="126"/>
      <c r="DC8" s="126"/>
      <c r="DD8" s="126"/>
      <c r="DE8" s="126"/>
      <c r="DF8" s="126"/>
      <c r="DG8" s="126"/>
      <c r="DH8" s="126"/>
      <c r="DI8" s="126"/>
      <c r="DJ8" s="126"/>
      <c r="DK8" s="126"/>
      <c r="DL8" s="126"/>
      <c r="DM8" s="126"/>
      <c r="DN8" s="126"/>
      <c r="DO8" s="126"/>
      <c r="DP8" s="126"/>
      <c r="DQ8" s="126"/>
      <c r="DR8" s="126"/>
      <c r="DS8" s="126"/>
      <c r="DT8" s="126"/>
      <c r="DU8" s="126"/>
      <c r="DV8" s="126"/>
      <c r="DW8" s="126"/>
      <c r="DX8" s="126"/>
      <c r="DY8" s="126"/>
      <c r="DZ8" s="126"/>
      <c r="EA8" s="126"/>
      <c r="EB8" s="126"/>
      <c r="EC8" s="126"/>
      <c r="ED8" s="126"/>
      <c r="EE8" s="126"/>
      <c r="EF8" s="126"/>
      <c r="EG8" s="126"/>
      <c r="EH8" s="126"/>
      <c r="EI8" s="126"/>
      <c r="EJ8" s="126"/>
      <c r="EK8" s="126"/>
      <c r="EL8" s="126"/>
      <c r="EM8" s="126"/>
      <c r="EN8" s="126"/>
      <c r="EO8" s="126"/>
      <c r="EP8" s="126"/>
      <c r="EQ8" s="126"/>
      <c r="ER8" s="126"/>
      <c r="ES8" s="126"/>
      <c r="ET8" s="126"/>
      <c r="EU8" s="126"/>
      <c r="EV8" s="126"/>
      <c r="EW8" s="126"/>
      <c r="EX8" s="126"/>
      <c r="EY8" s="126"/>
      <c r="EZ8" s="126"/>
      <c r="FA8" s="126"/>
      <c r="FB8" s="126"/>
      <c r="FC8" s="126"/>
      <c r="FD8" s="126"/>
      <c r="FE8" s="126"/>
      <c r="FF8" s="126"/>
      <c r="FG8" s="126"/>
      <c r="FH8" s="126"/>
      <c r="FI8" s="126"/>
      <c r="FJ8" s="126"/>
      <c r="FK8" s="126"/>
      <c r="FL8" s="126"/>
      <c r="FM8" s="126"/>
      <c r="FN8" s="126"/>
      <c r="FO8" s="126"/>
      <c r="FP8" s="126"/>
      <c r="FQ8" s="126"/>
      <c r="FR8" s="126"/>
      <c r="FS8" s="126"/>
      <c r="FT8" s="126"/>
      <c r="FU8" s="126"/>
      <c r="FV8" s="126"/>
      <c r="FW8" s="126"/>
      <c r="FX8" s="126"/>
      <c r="FY8" s="126"/>
      <c r="FZ8" s="126"/>
      <c r="GA8" s="126"/>
      <c r="GB8" s="126"/>
      <c r="GC8" s="126"/>
      <c r="GD8" s="126"/>
      <c r="GE8" s="126"/>
      <c r="GF8" s="126"/>
      <c r="GG8" s="126"/>
      <c r="GH8" s="126"/>
      <c r="GI8" s="126"/>
      <c r="GJ8" s="126"/>
      <c r="GK8" s="126"/>
      <c r="GL8" s="126"/>
      <c r="GM8" s="126"/>
      <c r="GN8" s="126"/>
      <c r="GO8" s="126"/>
      <c r="GP8" s="126"/>
      <c r="GQ8" s="126"/>
      <c r="GR8" s="126"/>
      <c r="GS8" s="126"/>
      <c r="GT8" s="126"/>
      <c r="GU8" s="126"/>
      <c r="GV8" s="126"/>
      <c r="GW8" s="126"/>
      <c r="GX8" s="126"/>
      <c r="GY8" s="126"/>
      <c r="GZ8" s="126"/>
      <c r="HA8" s="126"/>
      <c r="HB8" s="126"/>
      <c r="HC8" s="126"/>
      <c r="HD8" s="126"/>
      <c r="HE8" s="126"/>
      <c r="HF8" s="126"/>
      <c r="HG8" s="126"/>
      <c r="HH8" s="126"/>
      <c r="HI8" s="126"/>
      <c r="HJ8" s="126"/>
      <c r="HK8" s="126"/>
      <c r="HL8" s="126"/>
      <c r="HM8" s="126"/>
      <c r="HN8" s="126"/>
      <c r="HO8" s="126"/>
      <c r="HP8" s="126"/>
      <c r="HQ8" s="126"/>
      <c r="HR8" s="126"/>
      <c r="HS8" s="126"/>
      <c r="HT8" s="126"/>
      <c r="HU8" s="126"/>
      <c r="HV8" s="126"/>
      <c r="HW8" s="126"/>
      <c r="HX8" s="126"/>
      <c r="HY8" s="126"/>
      <c r="HZ8" s="126"/>
      <c r="IA8" s="126"/>
      <c r="IB8" s="126"/>
      <c r="IC8" s="126"/>
      <c r="ID8" s="126"/>
      <c r="IE8" s="126"/>
      <c r="IF8" s="126"/>
      <c r="IG8" s="126"/>
      <c r="IH8" s="126"/>
      <c r="II8" s="126"/>
      <c r="IJ8" s="126"/>
      <c r="IK8" s="126"/>
      <c r="IL8" s="126"/>
      <c r="IM8" s="126"/>
      <c r="IN8" s="126"/>
      <c r="IO8" s="126"/>
      <c r="IP8" s="126"/>
      <c r="IQ8" s="126"/>
      <c r="IR8" s="126"/>
      <c r="IS8" s="126"/>
      <c r="IT8" s="126"/>
      <c r="IU8" s="126"/>
    </row>
    <row r="9" spans="1:255" s="127" customFormat="1" ht="33" customHeight="1">
      <c r="A9" s="128" t="s">
        <v>724</v>
      </c>
      <c r="B9" s="125"/>
      <c r="C9" s="125"/>
      <c r="D9" s="126"/>
      <c r="E9" s="126"/>
      <c r="F9" s="126"/>
      <c r="G9" s="126"/>
      <c r="H9" s="126"/>
      <c r="I9" s="126"/>
      <c r="J9" s="126"/>
      <c r="K9" s="126"/>
      <c r="L9" s="126"/>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6"/>
      <c r="AU9" s="126"/>
      <c r="AV9" s="126"/>
      <c r="AW9" s="126"/>
      <c r="AX9" s="126"/>
      <c r="AY9" s="126"/>
      <c r="AZ9" s="126"/>
      <c r="BA9" s="126"/>
      <c r="BB9" s="126"/>
      <c r="BC9" s="126"/>
      <c r="BD9" s="126"/>
      <c r="BE9" s="126"/>
      <c r="BF9" s="126"/>
      <c r="BG9" s="126"/>
      <c r="BH9" s="126"/>
      <c r="BI9" s="126"/>
      <c r="BJ9" s="126"/>
      <c r="BK9" s="126"/>
      <c r="BL9" s="126"/>
      <c r="BM9" s="126"/>
      <c r="BN9" s="126"/>
      <c r="BO9" s="126"/>
      <c r="BP9" s="126"/>
      <c r="BQ9" s="126"/>
      <c r="BR9" s="126"/>
      <c r="BS9" s="126"/>
      <c r="BT9" s="126"/>
      <c r="BU9" s="126"/>
      <c r="BV9" s="126"/>
      <c r="BW9" s="126"/>
      <c r="BX9" s="126"/>
      <c r="BY9" s="126"/>
      <c r="BZ9" s="126"/>
      <c r="CA9" s="126"/>
      <c r="CB9" s="126"/>
      <c r="CC9" s="126"/>
      <c r="CD9" s="126"/>
      <c r="CE9" s="126"/>
      <c r="CF9" s="126"/>
      <c r="CG9" s="126"/>
      <c r="CH9" s="126"/>
      <c r="CI9" s="126"/>
      <c r="CJ9" s="126"/>
      <c r="CK9" s="126"/>
      <c r="CL9" s="126"/>
      <c r="CM9" s="126"/>
      <c r="CN9" s="126"/>
      <c r="CO9" s="126"/>
      <c r="CP9" s="126"/>
      <c r="CQ9" s="126"/>
      <c r="CR9" s="126"/>
      <c r="CS9" s="126"/>
      <c r="CT9" s="126"/>
      <c r="CU9" s="126"/>
      <c r="CV9" s="126"/>
      <c r="CW9" s="126"/>
      <c r="CX9" s="126"/>
      <c r="CY9" s="126"/>
      <c r="CZ9" s="126"/>
      <c r="DA9" s="126"/>
      <c r="DB9" s="126"/>
      <c r="DC9" s="126"/>
      <c r="DD9" s="126"/>
      <c r="DE9" s="126"/>
      <c r="DF9" s="126"/>
      <c r="DG9" s="126"/>
      <c r="DH9" s="126"/>
      <c r="DI9" s="126"/>
      <c r="DJ9" s="126"/>
      <c r="DK9" s="126"/>
      <c r="DL9" s="126"/>
      <c r="DM9" s="126"/>
      <c r="DN9" s="126"/>
      <c r="DO9" s="126"/>
      <c r="DP9" s="126"/>
      <c r="DQ9" s="126"/>
      <c r="DR9" s="126"/>
      <c r="DS9" s="126"/>
      <c r="DT9" s="126"/>
      <c r="DU9" s="126"/>
      <c r="DV9" s="126"/>
      <c r="DW9" s="126"/>
      <c r="DX9" s="126"/>
      <c r="DY9" s="126"/>
      <c r="DZ9" s="126"/>
      <c r="EA9" s="126"/>
      <c r="EB9" s="126"/>
      <c r="EC9" s="126"/>
      <c r="ED9" s="126"/>
      <c r="EE9" s="126"/>
      <c r="EF9" s="126"/>
      <c r="EG9" s="126"/>
      <c r="EH9" s="126"/>
      <c r="EI9" s="126"/>
      <c r="EJ9" s="126"/>
      <c r="EK9" s="126"/>
      <c r="EL9" s="126"/>
      <c r="EM9" s="126"/>
      <c r="EN9" s="126"/>
      <c r="EO9" s="126"/>
      <c r="EP9" s="126"/>
      <c r="EQ9" s="126"/>
      <c r="ER9" s="126"/>
      <c r="ES9" s="126"/>
      <c r="ET9" s="126"/>
      <c r="EU9" s="126"/>
      <c r="EV9" s="126"/>
      <c r="EW9" s="126"/>
      <c r="EX9" s="126"/>
      <c r="EY9" s="126"/>
      <c r="EZ9" s="126"/>
      <c r="FA9" s="126"/>
      <c r="FB9" s="126"/>
      <c r="FC9" s="126"/>
      <c r="FD9" s="126"/>
      <c r="FE9" s="126"/>
      <c r="FF9" s="126"/>
      <c r="FG9" s="126"/>
      <c r="FH9" s="126"/>
      <c r="FI9" s="126"/>
      <c r="FJ9" s="126"/>
      <c r="FK9" s="126"/>
      <c r="FL9" s="126"/>
      <c r="FM9" s="126"/>
      <c r="FN9" s="126"/>
      <c r="FO9" s="126"/>
      <c r="FP9" s="126"/>
      <c r="FQ9" s="126"/>
      <c r="FR9" s="126"/>
      <c r="FS9" s="126"/>
      <c r="FT9" s="126"/>
      <c r="FU9" s="126"/>
      <c r="FV9" s="126"/>
      <c r="FW9" s="126"/>
      <c r="FX9" s="126"/>
      <c r="FY9" s="126"/>
      <c r="FZ9" s="126"/>
      <c r="GA9" s="126"/>
      <c r="GB9" s="126"/>
      <c r="GC9" s="126"/>
      <c r="GD9" s="126"/>
      <c r="GE9" s="126"/>
      <c r="GF9" s="126"/>
      <c r="GG9" s="126"/>
      <c r="GH9" s="126"/>
      <c r="GI9" s="126"/>
      <c r="GJ9" s="126"/>
      <c r="GK9" s="126"/>
      <c r="GL9" s="126"/>
      <c r="GM9" s="126"/>
      <c r="GN9" s="126"/>
      <c r="GO9" s="126"/>
      <c r="GP9" s="126"/>
      <c r="GQ9" s="126"/>
      <c r="GR9" s="126"/>
      <c r="GS9" s="126"/>
      <c r="GT9" s="126"/>
      <c r="GU9" s="126"/>
      <c r="GV9" s="126"/>
      <c r="GW9" s="126"/>
      <c r="GX9" s="126"/>
      <c r="GY9" s="126"/>
      <c r="GZ9" s="126"/>
      <c r="HA9" s="126"/>
      <c r="HB9" s="126"/>
      <c r="HC9" s="126"/>
      <c r="HD9" s="126"/>
      <c r="HE9" s="126"/>
      <c r="HF9" s="126"/>
      <c r="HG9" s="126"/>
      <c r="HH9" s="126"/>
      <c r="HI9" s="126"/>
      <c r="HJ9" s="126"/>
      <c r="HK9" s="126"/>
      <c r="HL9" s="126"/>
      <c r="HM9" s="126"/>
      <c r="HN9" s="126"/>
      <c r="HO9" s="126"/>
      <c r="HP9" s="126"/>
      <c r="HQ9" s="126"/>
      <c r="HR9" s="126"/>
      <c r="HS9" s="126"/>
      <c r="HT9" s="126"/>
      <c r="HU9" s="126"/>
      <c r="HV9" s="126"/>
      <c r="HW9" s="126"/>
      <c r="HX9" s="126"/>
      <c r="HY9" s="126"/>
      <c r="HZ9" s="126"/>
      <c r="IA9" s="126"/>
      <c r="IB9" s="126"/>
      <c r="IC9" s="126"/>
      <c r="ID9" s="126"/>
      <c r="IE9" s="126"/>
      <c r="IF9" s="126"/>
      <c r="IG9" s="126"/>
      <c r="IH9" s="126"/>
      <c r="II9" s="126"/>
      <c r="IJ9" s="126"/>
      <c r="IK9" s="126"/>
      <c r="IL9" s="126"/>
      <c r="IM9" s="126"/>
      <c r="IN9" s="126"/>
      <c r="IO9" s="126"/>
      <c r="IP9" s="126"/>
      <c r="IQ9" s="126"/>
      <c r="IR9" s="126"/>
      <c r="IS9" s="126"/>
      <c r="IT9" s="126"/>
      <c r="IU9" s="126"/>
    </row>
    <row r="10" spans="1:255" s="127" customFormat="1" ht="33" customHeight="1">
      <c r="A10" s="128" t="s">
        <v>725</v>
      </c>
      <c r="B10" s="125"/>
      <c r="C10" s="125"/>
      <c r="D10" s="126"/>
      <c r="E10" s="126"/>
      <c r="F10" s="126"/>
      <c r="G10" s="126"/>
      <c r="H10" s="126"/>
      <c r="I10" s="126"/>
      <c r="J10" s="126"/>
      <c r="K10" s="126"/>
      <c r="L10" s="126"/>
      <c r="M10" s="126"/>
      <c r="N10" s="126"/>
      <c r="O10" s="126"/>
      <c r="P10" s="126"/>
      <c r="Q10" s="126"/>
      <c r="R10" s="126"/>
      <c r="S10" s="126"/>
      <c r="T10" s="126"/>
      <c r="U10" s="126"/>
      <c r="V10" s="126"/>
      <c r="W10" s="126"/>
      <c r="X10" s="126"/>
      <c r="Y10" s="126"/>
      <c r="Z10" s="126"/>
      <c r="AA10" s="126"/>
      <c r="AB10" s="126"/>
      <c r="AC10" s="126"/>
      <c r="AD10" s="126"/>
      <c r="AE10" s="126"/>
      <c r="AF10" s="126"/>
      <c r="AG10" s="126"/>
      <c r="AH10" s="126"/>
      <c r="AI10" s="126"/>
      <c r="AJ10" s="126"/>
      <c r="AK10" s="126"/>
      <c r="AL10" s="126"/>
      <c r="AM10" s="126"/>
      <c r="AN10" s="126"/>
      <c r="AO10" s="126"/>
      <c r="AP10" s="126"/>
      <c r="AQ10" s="126"/>
      <c r="AR10" s="126"/>
      <c r="AS10" s="126"/>
      <c r="AT10" s="126"/>
      <c r="AU10" s="126"/>
      <c r="AV10" s="126"/>
      <c r="AW10" s="126"/>
      <c r="AX10" s="126"/>
      <c r="AY10" s="126"/>
      <c r="AZ10" s="126"/>
      <c r="BA10" s="126"/>
      <c r="BB10" s="126"/>
      <c r="BC10" s="126"/>
      <c r="BD10" s="126"/>
      <c r="BE10" s="126"/>
      <c r="BF10" s="126"/>
      <c r="BG10" s="126"/>
      <c r="BH10" s="126"/>
      <c r="BI10" s="126"/>
      <c r="BJ10" s="126"/>
      <c r="BK10" s="126"/>
      <c r="BL10" s="126"/>
      <c r="BM10" s="126"/>
      <c r="BN10" s="126"/>
      <c r="BO10" s="126"/>
      <c r="BP10" s="126"/>
      <c r="BQ10" s="126"/>
      <c r="BR10" s="126"/>
      <c r="BS10" s="126"/>
      <c r="BT10" s="126"/>
      <c r="BU10" s="126"/>
      <c r="BV10" s="126"/>
      <c r="BW10" s="126"/>
      <c r="BX10" s="126"/>
      <c r="BY10" s="126"/>
      <c r="BZ10" s="126"/>
      <c r="CA10" s="126"/>
      <c r="CB10" s="126"/>
      <c r="CC10" s="126"/>
      <c r="CD10" s="126"/>
      <c r="CE10" s="126"/>
      <c r="CF10" s="126"/>
      <c r="CG10" s="126"/>
      <c r="CH10" s="126"/>
      <c r="CI10" s="126"/>
      <c r="CJ10" s="126"/>
      <c r="CK10" s="126"/>
      <c r="CL10" s="126"/>
      <c r="CM10" s="126"/>
      <c r="CN10" s="126"/>
      <c r="CO10" s="126"/>
      <c r="CP10" s="126"/>
      <c r="CQ10" s="126"/>
      <c r="CR10" s="126"/>
      <c r="CS10" s="126"/>
      <c r="CT10" s="126"/>
      <c r="CU10" s="126"/>
      <c r="CV10" s="126"/>
      <c r="CW10" s="126"/>
      <c r="CX10" s="126"/>
      <c r="CY10" s="126"/>
      <c r="CZ10" s="126"/>
      <c r="DA10" s="126"/>
      <c r="DB10" s="126"/>
      <c r="DC10" s="126"/>
      <c r="DD10" s="126"/>
      <c r="DE10" s="126"/>
      <c r="DF10" s="126"/>
      <c r="DG10" s="126"/>
      <c r="DH10" s="126"/>
      <c r="DI10" s="126"/>
      <c r="DJ10" s="126"/>
      <c r="DK10" s="126"/>
      <c r="DL10" s="126"/>
      <c r="DM10" s="126"/>
      <c r="DN10" s="126"/>
      <c r="DO10" s="126"/>
      <c r="DP10" s="126"/>
      <c r="DQ10" s="126"/>
      <c r="DR10" s="126"/>
      <c r="DS10" s="126"/>
      <c r="DT10" s="126"/>
      <c r="DU10" s="126"/>
      <c r="DV10" s="126"/>
      <c r="DW10" s="126"/>
      <c r="DX10" s="126"/>
      <c r="DY10" s="126"/>
      <c r="DZ10" s="126"/>
      <c r="EA10" s="126"/>
      <c r="EB10" s="126"/>
      <c r="EC10" s="126"/>
      <c r="ED10" s="126"/>
      <c r="EE10" s="126"/>
      <c r="EF10" s="126"/>
      <c r="EG10" s="126"/>
      <c r="EH10" s="126"/>
      <c r="EI10" s="126"/>
      <c r="EJ10" s="126"/>
      <c r="EK10" s="126"/>
      <c r="EL10" s="126"/>
      <c r="EM10" s="126"/>
      <c r="EN10" s="126"/>
      <c r="EO10" s="126"/>
      <c r="EP10" s="126"/>
      <c r="EQ10" s="126"/>
      <c r="ER10" s="126"/>
      <c r="ES10" s="126"/>
      <c r="ET10" s="126"/>
      <c r="EU10" s="126"/>
      <c r="EV10" s="126"/>
      <c r="EW10" s="126"/>
      <c r="EX10" s="126"/>
      <c r="EY10" s="126"/>
      <c r="EZ10" s="126"/>
      <c r="FA10" s="126"/>
      <c r="FB10" s="126"/>
      <c r="FC10" s="126"/>
      <c r="FD10" s="126"/>
      <c r="FE10" s="126"/>
      <c r="FF10" s="126"/>
      <c r="FG10" s="126"/>
      <c r="FH10" s="126"/>
      <c r="FI10" s="126"/>
      <c r="FJ10" s="126"/>
      <c r="FK10" s="126"/>
      <c r="FL10" s="126"/>
      <c r="FM10" s="126"/>
      <c r="FN10" s="126"/>
      <c r="FO10" s="126"/>
      <c r="FP10" s="126"/>
      <c r="FQ10" s="126"/>
      <c r="FR10" s="126"/>
      <c r="FS10" s="126"/>
      <c r="FT10" s="126"/>
      <c r="FU10" s="126"/>
      <c r="FV10" s="126"/>
      <c r="FW10" s="126"/>
      <c r="FX10" s="126"/>
      <c r="FY10" s="126"/>
      <c r="FZ10" s="126"/>
      <c r="GA10" s="126"/>
      <c r="GB10" s="126"/>
      <c r="GC10" s="126"/>
      <c r="GD10" s="126"/>
      <c r="GE10" s="126"/>
      <c r="GF10" s="126"/>
      <c r="GG10" s="126"/>
      <c r="GH10" s="126"/>
      <c r="GI10" s="126"/>
      <c r="GJ10" s="126"/>
      <c r="GK10" s="126"/>
      <c r="GL10" s="126"/>
      <c r="GM10" s="126"/>
      <c r="GN10" s="126"/>
      <c r="GO10" s="126"/>
      <c r="GP10" s="126"/>
      <c r="GQ10" s="126"/>
      <c r="GR10" s="126"/>
      <c r="GS10" s="126"/>
      <c r="GT10" s="126"/>
      <c r="GU10" s="126"/>
      <c r="GV10" s="126"/>
      <c r="GW10" s="126"/>
      <c r="GX10" s="126"/>
      <c r="GY10" s="126"/>
      <c r="GZ10" s="126"/>
      <c r="HA10" s="126"/>
      <c r="HB10" s="126"/>
      <c r="HC10" s="126"/>
      <c r="HD10" s="126"/>
      <c r="HE10" s="126"/>
      <c r="HF10" s="126"/>
      <c r="HG10" s="126"/>
      <c r="HH10" s="126"/>
      <c r="HI10" s="126"/>
      <c r="HJ10" s="126"/>
      <c r="HK10" s="126"/>
      <c r="HL10" s="126"/>
      <c r="HM10" s="126"/>
      <c r="HN10" s="126"/>
      <c r="HO10" s="126"/>
      <c r="HP10" s="126"/>
      <c r="HQ10" s="126"/>
      <c r="HR10" s="126"/>
      <c r="HS10" s="126"/>
      <c r="HT10" s="126"/>
      <c r="HU10" s="126"/>
      <c r="HV10" s="126"/>
      <c r="HW10" s="126"/>
      <c r="HX10" s="126"/>
      <c r="HY10" s="126"/>
      <c r="HZ10" s="126"/>
      <c r="IA10" s="126"/>
      <c r="IB10" s="126"/>
      <c r="IC10" s="126"/>
      <c r="ID10" s="126"/>
      <c r="IE10" s="126"/>
      <c r="IF10" s="126"/>
      <c r="IG10" s="126"/>
      <c r="IH10" s="126"/>
      <c r="II10" s="126"/>
      <c r="IJ10" s="126"/>
      <c r="IK10" s="126"/>
      <c r="IL10" s="126"/>
      <c r="IM10" s="126"/>
      <c r="IN10" s="126"/>
      <c r="IO10" s="126"/>
      <c r="IP10" s="126"/>
      <c r="IQ10" s="126"/>
      <c r="IR10" s="126"/>
      <c r="IS10" s="126"/>
      <c r="IT10" s="126"/>
      <c r="IU10" s="126"/>
    </row>
    <row r="11" spans="1:255" s="127" customFormat="1" ht="33" customHeight="1">
      <c r="A11" s="128" t="s">
        <v>726</v>
      </c>
      <c r="B11" s="125"/>
      <c r="C11" s="125"/>
      <c r="D11" s="126"/>
      <c r="E11" s="126"/>
      <c r="F11" s="126"/>
      <c r="G11" s="126"/>
      <c r="H11" s="126"/>
      <c r="I11" s="126"/>
      <c r="J11" s="126"/>
      <c r="K11" s="126"/>
      <c r="L11" s="126"/>
      <c r="M11" s="126"/>
      <c r="N11" s="126"/>
      <c r="O11" s="126"/>
      <c r="P11" s="126"/>
      <c r="Q11" s="126"/>
      <c r="R11" s="126"/>
      <c r="S11" s="126"/>
      <c r="T11" s="126"/>
      <c r="U11" s="126"/>
      <c r="V11" s="126"/>
      <c r="W11" s="126"/>
      <c r="X11" s="126"/>
      <c r="Y11" s="126"/>
      <c r="Z11" s="126"/>
      <c r="AA11" s="126"/>
      <c r="AB11" s="126"/>
      <c r="AC11" s="126"/>
      <c r="AD11" s="126"/>
      <c r="AE11" s="126"/>
      <c r="AF11" s="126"/>
      <c r="AG11" s="126"/>
      <c r="AH11" s="126"/>
      <c r="AI11" s="126"/>
      <c r="AJ11" s="126"/>
      <c r="AK11" s="126"/>
      <c r="AL11" s="126"/>
      <c r="AM11" s="126"/>
      <c r="AN11" s="126"/>
      <c r="AO11" s="126"/>
      <c r="AP11" s="126"/>
      <c r="AQ11" s="126"/>
      <c r="AR11" s="126"/>
      <c r="AS11" s="126"/>
      <c r="AT11" s="126"/>
      <c r="AU11" s="126"/>
      <c r="AV11" s="126"/>
      <c r="AW11" s="126"/>
      <c r="AX11" s="126"/>
      <c r="AY11" s="126"/>
      <c r="AZ11" s="126"/>
      <c r="BA11" s="126"/>
      <c r="BB11" s="126"/>
      <c r="BC11" s="126"/>
      <c r="BD11" s="126"/>
      <c r="BE11" s="126"/>
      <c r="BF11" s="126"/>
      <c r="BG11" s="126"/>
      <c r="BH11" s="126"/>
      <c r="BI11" s="126"/>
      <c r="BJ11" s="126"/>
      <c r="BK11" s="126"/>
      <c r="BL11" s="126"/>
      <c r="BM11" s="126"/>
      <c r="BN11" s="126"/>
      <c r="BO11" s="126"/>
      <c r="BP11" s="126"/>
      <c r="BQ11" s="126"/>
      <c r="BR11" s="126"/>
      <c r="BS11" s="126"/>
      <c r="BT11" s="126"/>
      <c r="BU11" s="126"/>
      <c r="BV11" s="126"/>
      <c r="BW11" s="126"/>
      <c r="BX11" s="126"/>
      <c r="BY11" s="126"/>
      <c r="BZ11" s="126"/>
      <c r="CA11" s="126"/>
      <c r="CB11" s="126"/>
      <c r="CC11" s="126"/>
      <c r="CD11" s="126"/>
      <c r="CE11" s="126"/>
      <c r="CF11" s="126"/>
      <c r="CG11" s="126"/>
      <c r="CH11" s="126"/>
      <c r="CI11" s="126"/>
      <c r="CJ11" s="126"/>
      <c r="CK11" s="126"/>
      <c r="CL11" s="126"/>
      <c r="CM11" s="126"/>
      <c r="CN11" s="126"/>
      <c r="CO11" s="126"/>
      <c r="CP11" s="126"/>
      <c r="CQ11" s="126"/>
      <c r="CR11" s="126"/>
      <c r="CS11" s="126"/>
      <c r="CT11" s="126"/>
      <c r="CU11" s="126"/>
      <c r="CV11" s="126"/>
      <c r="CW11" s="126"/>
      <c r="CX11" s="126"/>
      <c r="CY11" s="126"/>
      <c r="CZ11" s="126"/>
      <c r="DA11" s="126"/>
      <c r="DB11" s="126"/>
      <c r="DC11" s="126"/>
      <c r="DD11" s="126"/>
      <c r="DE11" s="126"/>
      <c r="DF11" s="126"/>
      <c r="DG11" s="126"/>
      <c r="DH11" s="126"/>
      <c r="DI11" s="126"/>
      <c r="DJ11" s="126"/>
      <c r="DK11" s="126"/>
      <c r="DL11" s="126"/>
      <c r="DM11" s="126"/>
      <c r="DN11" s="126"/>
      <c r="DO11" s="126"/>
      <c r="DP11" s="126"/>
      <c r="DQ11" s="126"/>
      <c r="DR11" s="126"/>
      <c r="DS11" s="126"/>
      <c r="DT11" s="126"/>
      <c r="DU11" s="126"/>
      <c r="DV11" s="126"/>
      <c r="DW11" s="126"/>
      <c r="DX11" s="126"/>
      <c r="DY11" s="126"/>
      <c r="DZ11" s="126"/>
      <c r="EA11" s="126"/>
      <c r="EB11" s="126"/>
      <c r="EC11" s="126"/>
      <c r="ED11" s="126"/>
      <c r="EE11" s="126"/>
      <c r="EF11" s="126"/>
      <c r="EG11" s="126"/>
      <c r="EH11" s="126"/>
      <c r="EI11" s="126"/>
      <c r="EJ11" s="126"/>
      <c r="EK11" s="126"/>
      <c r="EL11" s="126"/>
      <c r="EM11" s="126"/>
      <c r="EN11" s="126"/>
      <c r="EO11" s="126"/>
      <c r="EP11" s="126"/>
      <c r="EQ11" s="126"/>
      <c r="ER11" s="126"/>
      <c r="ES11" s="126"/>
      <c r="ET11" s="126"/>
      <c r="EU11" s="126"/>
      <c r="EV11" s="126"/>
      <c r="EW11" s="126"/>
      <c r="EX11" s="126"/>
      <c r="EY11" s="126"/>
      <c r="EZ11" s="126"/>
      <c r="FA11" s="126"/>
      <c r="FB11" s="126"/>
      <c r="FC11" s="126"/>
      <c r="FD11" s="126"/>
      <c r="FE11" s="126"/>
      <c r="FF11" s="126"/>
      <c r="FG11" s="126"/>
      <c r="FH11" s="126"/>
      <c r="FI11" s="126"/>
      <c r="FJ11" s="126"/>
      <c r="FK11" s="126"/>
      <c r="FL11" s="126"/>
      <c r="FM11" s="126"/>
      <c r="FN11" s="126"/>
      <c r="FO11" s="126"/>
      <c r="FP11" s="126"/>
      <c r="FQ11" s="126"/>
      <c r="FR11" s="126"/>
      <c r="FS11" s="126"/>
      <c r="FT11" s="126"/>
      <c r="FU11" s="126"/>
      <c r="FV11" s="126"/>
      <c r="FW11" s="126"/>
      <c r="FX11" s="126"/>
      <c r="FY11" s="126"/>
      <c r="FZ11" s="126"/>
      <c r="GA11" s="126"/>
      <c r="GB11" s="126"/>
      <c r="GC11" s="126"/>
      <c r="GD11" s="126"/>
      <c r="GE11" s="126"/>
      <c r="GF11" s="126"/>
      <c r="GG11" s="126"/>
      <c r="GH11" s="126"/>
      <c r="GI11" s="126"/>
      <c r="GJ11" s="126"/>
      <c r="GK11" s="126"/>
      <c r="GL11" s="126"/>
      <c r="GM11" s="126"/>
      <c r="GN11" s="126"/>
      <c r="GO11" s="126"/>
      <c r="GP11" s="126"/>
      <c r="GQ11" s="126"/>
      <c r="GR11" s="126"/>
      <c r="GS11" s="126"/>
      <c r="GT11" s="126"/>
      <c r="GU11" s="126"/>
      <c r="GV11" s="126"/>
      <c r="GW11" s="126"/>
      <c r="GX11" s="126"/>
      <c r="GY11" s="126"/>
      <c r="GZ11" s="126"/>
      <c r="HA11" s="126"/>
      <c r="HB11" s="126"/>
      <c r="HC11" s="126"/>
      <c r="HD11" s="126"/>
      <c r="HE11" s="126"/>
      <c r="HF11" s="126"/>
      <c r="HG11" s="126"/>
      <c r="HH11" s="126"/>
      <c r="HI11" s="126"/>
      <c r="HJ11" s="126"/>
      <c r="HK11" s="126"/>
      <c r="HL11" s="126"/>
      <c r="HM11" s="126"/>
      <c r="HN11" s="126"/>
      <c r="HO11" s="126"/>
      <c r="HP11" s="126"/>
      <c r="HQ11" s="126"/>
      <c r="HR11" s="126"/>
      <c r="HS11" s="126"/>
      <c r="HT11" s="126"/>
      <c r="HU11" s="126"/>
      <c r="HV11" s="126"/>
      <c r="HW11" s="126"/>
      <c r="HX11" s="126"/>
      <c r="HY11" s="126"/>
      <c r="HZ11" s="126"/>
      <c r="IA11" s="126"/>
      <c r="IB11" s="126"/>
      <c r="IC11" s="126"/>
      <c r="ID11" s="126"/>
      <c r="IE11" s="126"/>
      <c r="IF11" s="126"/>
      <c r="IG11" s="126"/>
      <c r="IH11" s="126"/>
      <c r="II11" s="126"/>
      <c r="IJ11" s="126"/>
      <c r="IK11" s="126"/>
      <c r="IL11" s="126"/>
      <c r="IM11" s="126"/>
      <c r="IN11" s="126"/>
      <c r="IO11" s="126"/>
      <c r="IP11" s="126"/>
      <c r="IQ11" s="126"/>
      <c r="IR11" s="126"/>
      <c r="IS11" s="126"/>
      <c r="IT11" s="126"/>
      <c r="IU11" s="126"/>
    </row>
    <row r="12" spans="1:255" s="127" customFormat="1" ht="42.75">
      <c r="A12" s="128" t="s">
        <v>727</v>
      </c>
      <c r="B12" s="125"/>
      <c r="C12" s="125"/>
      <c r="D12" s="126"/>
      <c r="E12" s="126"/>
      <c r="F12" s="126"/>
      <c r="G12" s="126"/>
      <c r="H12" s="126"/>
      <c r="I12" s="126"/>
      <c r="J12" s="126"/>
      <c r="K12" s="126"/>
      <c r="L12" s="126"/>
      <c r="M12" s="126"/>
      <c r="N12" s="126"/>
      <c r="O12" s="126"/>
      <c r="P12" s="126"/>
      <c r="Q12" s="126"/>
      <c r="R12" s="126"/>
      <c r="S12" s="126"/>
      <c r="T12" s="126"/>
      <c r="U12" s="126"/>
      <c r="V12" s="126"/>
      <c r="W12" s="126"/>
      <c r="X12" s="126"/>
      <c r="Y12" s="126"/>
      <c r="Z12" s="126"/>
      <c r="AA12" s="126"/>
      <c r="AB12" s="126"/>
      <c r="AC12" s="126"/>
      <c r="AD12" s="126"/>
      <c r="AE12" s="126"/>
      <c r="AF12" s="126"/>
      <c r="AG12" s="126"/>
      <c r="AH12" s="126"/>
      <c r="AI12" s="126"/>
      <c r="AJ12" s="126"/>
      <c r="AK12" s="126"/>
      <c r="AL12" s="126"/>
      <c r="AM12" s="126"/>
      <c r="AN12" s="126"/>
      <c r="AO12" s="126"/>
      <c r="AP12" s="126"/>
      <c r="AQ12" s="126"/>
      <c r="AR12" s="126"/>
      <c r="AS12" s="126"/>
      <c r="AT12" s="126"/>
      <c r="AU12" s="126"/>
      <c r="AV12" s="126"/>
      <c r="AW12" s="126"/>
      <c r="AX12" s="126"/>
      <c r="AY12" s="126"/>
      <c r="AZ12" s="126"/>
      <c r="BA12" s="126"/>
      <c r="BB12" s="126"/>
      <c r="BC12" s="126"/>
      <c r="BD12" s="126"/>
      <c r="BE12" s="126"/>
      <c r="BF12" s="126"/>
      <c r="BG12" s="126"/>
      <c r="BH12" s="126"/>
      <c r="BI12" s="126"/>
      <c r="BJ12" s="126"/>
      <c r="BK12" s="126"/>
      <c r="BL12" s="126"/>
      <c r="BM12" s="126"/>
      <c r="BN12" s="126"/>
      <c r="BO12" s="126"/>
      <c r="BP12" s="126"/>
      <c r="BQ12" s="126"/>
      <c r="BR12" s="126"/>
      <c r="BS12" s="126"/>
      <c r="BT12" s="126"/>
      <c r="BU12" s="126"/>
      <c r="BV12" s="126"/>
      <c r="BW12" s="126"/>
      <c r="BX12" s="126"/>
      <c r="BY12" s="126"/>
      <c r="BZ12" s="126"/>
      <c r="CA12" s="126"/>
      <c r="CB12" s="126"/>
      <c r="CC12" s="126"/>
      <c r="CD12" s="126"/>
      <c r="CE12" s="126"/>
      <c r="CF12" s="126"/>
      <c r="CG12" s="126"/>
      <c r="CH12" s="126"/>
      <c r="CI12" s="126"/>
      <c r="CJ12" s="126"/>
      <c r="CK12" s="126"/>
      <c r="CL12" s="126"/>
      <c r="CM12" s="126"/>
      <c r="CN12" s="126"/>
      <c r="CO12" s="126"/>
      <c r="CP12" s="126"/>
      <c r="CQ12" s="126"/>
      <c r="CR12" s="126"/>
      <c r="CS12" s="126"/>
      <c r="CT12" s="126"/>
      <c r="CU12" s="126"/>
      <c r="CV12" s="126"/>
      <c r="CW12" s="126"/>
      <c r="CX12" s="126"/>
      <c r="CY12" s="126"/>
      <c r="CZ12" s="126"/>
      <c r="DA12" s="126"/>
      <c r="DB12" s="126"/>
      <c r="DC12" s="126"/>
      <c r="DD12" s="126"/>
      <c r="DE12" s="126"/>
      <c r="DF12" s="126"/>
      <c r="DG12" s="126"/>
      <c r="DH12" s="126"/>
      <c r="DI12" s="126"/>
      <c r="DJ12" s="126"/>
      <c r="DK12" s="126"/>
      <c r="DL12" s="126"/>
      <c r="DM12" s="126"/>
      <c r="DN12" s="126"/>
      <c r="DO12" s="126"/>
      <c r="DP12" s="126"/>
      <c r="DQ12" s="126"/>
      <c r="DR12" s="126"/>
      <c r="DS12" s="126"/>
      <c r="DT12" s="126"/>
      <c r="DU12" s="126"/>
      <c r="DV12" s="126"/>
      <c r="DW12" s="126"/>
      <c r="DX12" s="126"/>
      <c r="DY12" s="126"/>
      <c r="DZ12" s="126"/>
      <c r="EA12" s="126"/>
      <c r="EB12" s="126"/>
      <c r="EC12" s="126"/>
      <c r="ED12" s="126"/>
      <c r="EE12" s="126"/>
      <c r="EF12" s="126"/>
      <c r="EG12" s="126"/>
      <c r="EH12" s="126"/>
      <c r="EI12" s="126"/>
      <c r="EJ12" s="126"/>
      <c r="EK12" s="126"/>
      <c r="EL12" s="126"/>
      <c r="EM12" s="126"/>
      <c r="EN12" s="126"/>
      <c r="EO12" s="126"/>
      <c r="EP12" s="126"/>
      <c r="EQ12" s="126"/>
      <c r="ER12" s="126"/>
      <c r="ES12" s="126"/>
      <c r="ET12" s="126"/>
      <c r="EU12" s="126"/>
      <c r="EV12" s="126"/>
      <c r="EW12" s="126"/>
      <c r="EX12" s="126"/>
      <c r="EY12" s="126"/>
      <c r="EZ12" s="126"/>
      <c r="FA12" s="126"/>
      <c r="FB12" s="126"/>
      <c r="FC12" s="126"/>
      <c r="FD12" s="126"/>
      <c r="FE12" s="126"/>
      <c r="FF12" s="126"/>
      <c r="FG12" s="126"/>
      <c r="FH12" s="126"/>
      <c r="FI12" s="126"/>
      <c r="FJ12" s="126"/>
      <c r="FK12" s="126"/>
      <c r="FL12" s="126"/>
      <c r="FM12" s="126"/>
      <c r="FN12" s="126"/>
      <c r="FO12" s="126"/>
      <c r="FP12" s="126"/>
      <c r="FQ12" s="126"/>
      <c r="FR12" s="126"/>
      <c r="FS12" s="126"/>
      <c r="FT12" s="126"/>
      <c r="FU12" s="126"/>
      <c r="FV12" s="126"/>
      <c r="FW12" s="126"/>
      <c r="FX12" s="126"/>
      <c r="FY12" s="126"/>
      <c r="FZ12" s="126"/>
      <c r="GA12" s="126"/>
      <c r="GB12" s="126"/>
      <c r="GC12" s="126"/>
      <c r="GD12" s="126"/>
      <c r="GE12" s="126"/>
      <c r="GF12" s="126"/>
      <c r="GG12" s="126"/>
      <c r="GH12" s="126"/>
      <c r="GI12" s="126"/>
      <c r="GJ12" s="126"/>
      <c r="GK12" s="126"/>
      <c r="GL12" s="126"/>
      <c r="GM12" s="126"/>
      <c r="GN12" s="126"/>
      <c r="GO12" s="126"/>
      <c r="GP12" s="126"/>
      <c r="GQ12" s="126"/>
      <c r="GR12" s="126"/>
      <c r="GS12" s="126"/>
      <c r="GT12" s="126"/>
      <c r="GU12" s="126"/>
      <c r="GV12" s="126"/>
      <c r="GW12" s="126"/>
      <c r="GX12" s="126"/>
      <c r="GY12" s="126"/>
      <c r="GZ12" s="126"/>
      <c r="HA12" s="126"/>
      <c r="HB12" s="126"/>
      <c r="HC12" s="126"/>
      <c r="HD12" s="126"/>
      <c r="HE12" s="126"/>
      <c r="HF12" s="126"/>
      <c r="HG12" s="126"/>
      <c r="HH12" s="126"/>
      <c r="HI12" s="126"/>
      <c r="HJ12" s="126"/>
      <c r="HK12" s="126"/>
      <c r="HL12" s="126"/>
      <c r="HM12" s="126"/>
      <c r="HN12" s="126"/>
      <c r="HO12" s="126"/>
      <c r="HP12" s="126"/>
      <c r="HQ12" s="126"/>
      <c r="HR12" s="126"/>
      <c r="HS12" s="126"/>
      <c r="HT12" s="126"/>
      <c r="HU12" s="126"/>
      <c r="HV12" s="126"/>
      <c r="HW12" s="126"/>
      <c r="HX12" s="126"/>
      <c r="HY12" s="126"/>
      <c r="HZ12" s="126"/>
      <c r="IA12" s="126"/>
      <c r="IB12" s="126"/>
      <c r="IC12" s="126"/>
      <c r="ID12" s="126"/>
      <c r="IE12" s="126"/>
      <c r="IF12" s="126"/>
      <c r="IG12" s="126"/>
      <c r="IH12" s="126"/>
      <c r="II12" s="126"/>
      <c r="IJ12" s="126"/>
      <c r="IK12" s="126"/>
      <c r="IL12" s="126"/>
      <c r="IM12" s="126"/>
      <c r="IN12" s="126"/>
      <c r="IO12" s="126"/>
      <c r="IP12" s="126"/>
      <c r="IQ12" s="126"/>
      <c r="IR12" s="126"/>
      <c r="IS12" s="126"/>
      <c r="IT12" s="126"/>
      <c r="IU12" s="126"/>
    </row>
    <row r="13" spans="1:255" s="127" customFormat="1">
      <c r="A13" s="47"/>
      <c r="B13" s="125"/>
      <c r="C13" s="125"/>
      <c r="D13" s="126"/>
      <c r="E13" s="126"/>
      <c r="F13" s="126"/>
      <c r="G13" s="126"/>
      <c r="H13" s="126"/>
      <c r="I13" s="126"/>
      <c r="J13" s="126"/>
      <c r="K13" s="126"/>
      <c r="L13" s="126"/>
      <c r="M13" s="126"/>
      <c r="N13" s="126"/>
      <c r="O13" s="126"/>
      <c r="P13" s="126"/>
      <c r="Q13" s="126"/>
      <c r="R13" s="126"/>
      <c r="S13" s="126"/>
      <c r="T13" s="126"/>
      <c r="U13" s="126"/>
      <c r="V13" s="126"/>
      <c r="W13" s="126"/>
      <c r="X13" s="126"/>
      <c r="Y13" s="126"/>
      <c r="Z13" s="126"/>
      <c r="AA13" s="126"/>
      <c r="AB13" s="126"/>
      <c r="AC13" s="126"/>
      <c r="AD13" s="126"/>
      <c r="AE13" s="126"/>
      <c r="AF13" s="126"/>
      <c r="AG13" s="126"/>
      <c r="AH13" s="126"/>
      <c r="AI13" s="126"/>
      <c r="AJ13" s="126"/>
      <c r="AK13" s="126"/>
      <c r="AL13" s="126"/>
      <c r="AM13" s="126"/>
      <c r="AN13" s="126"/>
      <c r="AO13" s="126"/>
      <c r="AP13" s="126"/>
      <c r="AQ13" s="126"/>
      <c r="AR13" s="126"/>
      <c r="AS13" s="126"/>
      <c r="AT13" s="126"/>
      <c r="AU13" s="126"/>
      <c r="AV13" s="126"/>
      <c r="AW13" s="126"/>
      <c r="AX13" s="126"/>
      <c r="AY13" s="126"/>
      <c r="AZ13" s="126"/>
      <c r="BA13" s="126"/>
      <c r="BB13" s="126"/>
      <c r="BC13" s="126"/>
      <c r="BD13" s="126"/>
      <c r="BE13" s="126"/>
      <c r="BF13" s="126"/>
      <c r="BG13" s="126"/>
      <c r="BH13" s="126"/>
      <c r="BI13" s="126"/>
      <c r="BJ13" s="126"/>
      <c r="BK13" s="126"/>
      <c r="BL13" s="126"/>
      <c r="BM13" s="126"/>
      <c r="BN13" s="126"/>
      <c r="BO13" s="126"/>
      <c r="BP13" s="126"/>
      <c r="BQ13" s="126"/>
      <c r="BR13" s="126"/>
      <c r="BS13" s="126"/>
      <c r="BT13" s="126"/>
      <c r="BU13" s="126"/>
      <c r="BV13" s="126"/>
      <c r="BW13" s="126"/>
      <c r="BX13" s="126"/>
      <c r="BY13" s="126"/>
      <c r="BZ13" s="126"/>
      <c r="CA13" s="126"/>
      <c r="CB13" s="126"/>
      <c r="CC13" s="126"/>
      <c r="CD13" s="126"/>
      <c r="CE13" s="126"/>
      <c r="CF13" s="126"/>
      <c r="CG13" s="126"/>
      <c r="CH13" s="126"/>
      <c r="CI13" s="126"/>
      <c r="CJ13" s="126"/>
      <c r="CK13" s="126"/>
      <c r="CL13" s="126"/>
      <c r="CM13" s="126"/>
      <c r="CN13" s="126"/>
      <c r="CO13" s="126"/>
      <c r="CP13" s="126"/>
      <c r="CQ13" s="126"/>
      <c r="CR13" s="126"/>
      <c r="CS13" s="126"/>
      <c r="CT13" s="126"/>
      <c r="CU13" s="126"/>
      <c r="CV13" s="126"/>
      <c r="CW13" s="126"/>
      <c r="CX13" s="126"/>
      <c r="CY13" s="126"/>
      <c r="CZ13" s="126"/>
      <c r="DA13" s="126"/>
      <c r="DB13" s="126"/>
      <c r="DC13" s="126"/>
      <c r="DD13" s="126"/>
      <c r="DE13" s="126"/>
      <c r="DF13" s="126"/>
      <c r="DG13" s="126"/>
      <c r="DH13" s="126"/>
      <c r="DI13" s="126"/>
      <c r="DJ13" s="126"/>
      <c r="DK13" s="126"/>
      <c r="DL13" s="126"/>
      <c r="DM13" s="126"/>
      <c r="DN13" s="126"/>
      <c r="DO13" s="126"/>
      <c r="DP13" s="126"/>
      <c r="DQ13" s="126"/>
      <c r="DR13" s="126"/>
      <c r="DS13" s="126"/>
      <c r="DT13" s="126"/>
      <c r="DU13" s="126"/>
      <c r="DV13" s="126"/>
      <c r="DW13" s="126"/>
      <c r="DX13" s="126"/>
      <c r="DY13" s="126"/>
      <c r="DZ13" s="126"/>
      <c r="EA13" s="126"/>
      <c r="EB13" s="126"/>
      <c r="EC13" s="126"/>
      <c r="ED13" s="126"/>
      <c r="EE13" s="126"/>
      <c r="EF13" s="126"/>
      <c r="EG13" s="126"/>
      <c r="EH13" s="126"/>
      <c r="EI13" s="126"/>
      <c r="EJ13" s="126"/>
      <c r="EK13" s="126"/>
      <c r="EL13" s="126"/>
      <c r="EM13" s="126"/>
      <c r="EN13" s="126"/>
      <c r="EO13" s="126"/>
      <c r="EP13" s="126"/>
      <c r="EQ13" s="126"/>
      <c r="ER13" s="126"/>
      <c r="ES13" s="126"/>
      <c r="ET13" s="126"/>
      <c r="EU13" s="126"/>
      <c r="EV13" s="126"/>
      <c r="EW13" s="126"/>
      <c r="EX13" s="126"/>
      <c r="EY13" s="126"/>
      <c r="EZ13" s="126"/>
      <c r="FA13" s="126"/>
      <c r="FB13" s="126"/>
      <c r="FC13" s="126"/>
      <c r="FD13" s="126"/>
      <c r="FE13" s="126"/>
      <c r="FF13" s="126"/>
      <c r="FG13" s="126"/>
      <c r="FH13" s="126"/>
      <c r="FI13" s="126"/>
      <c r="FJ13" s="126"/>
      <c r="FK13" s="126"/>
      <c r="FL13" s="126"/>
      <c r="FM13" s="126"/>
      <c r="FN13" s="126"/>
      <c r="FO13" s="126"/>
      <c r="FP13" s="126"/>
      <c r="FQ13" s="126"/>
      <c r="FR13" s="126"/>
      <c r="FS13" s="126"/>
      <c r="FT13" s="126"/>
      <c r="FU13" s="126"/>
      <c r="FV13" s="126"/>
      <c r="FW13" s="126"/>
      <c r="FX13" s="126"/>
      <c r="FY13" s="126"/>
      <c r="FZ13" s="126"/>
      <c r="GA13" s="126"/>
      <c r="GB13" s="126"/>
      <c r="GC13" s="126"/>
      <c r="GD13" s="126"/>
      <c r="GE13" s="126"/>
      <c r="GF13" s="126"/>
      <c r="GG13" s="126"/>
      <c r="GH13" s="126"/>
      <c r="GI13" s="126"/>
      <c r="GJ13" s="126"/>
      <c r="GK13" s="126"/>
      <c r="GL13" s="126"/>
      <c r="GM13" s="126"/>
      <c r="GN13" s="126"/>
      <c r="GO13" s="126"/>
      <c r="GP13" s="126"/>
      <c r="GQ13" s="126"/>
      <c r="GR13" s="126"/>
      <c r="GS13" s="126"/>
      <c r="GT13" s="126"/>
      <c r="GU13" s="126"/>
      <c r="GV13" s="126"/>
      <c r="GW13" s="126"/>
      <c r="GX13" s="126"/>
      <c r="GY13" s="126"/>
      <c r="GZ13" s="126"/>
      <c r="HA13" s="126"/>
      <c r="HB13" s="126"/>
      <c r="HC13" s="126"/>
      <c r="HD13" s="126"/>
      <c r="HE13" s="126"/>
      <c r="HF13" s="126"/>
      <c r="HG13" s="126"/>
      <c r="HH13" s="126"/>
      <c r="HI13" s="126"/>
      <c r="HJ13" s="126"/>
      <c r="HK13" s="126"/>
      <c r="HL13" s="126"/>
      <c r="HM13" s="126"/>
      <c r="HN13" s="126"/>
      <c r="HO13" s="126"/>
      <c r="HP13" s="126"/>
      <c r="HQ13" s="126"/>
      <c r="HR13" s="126"/>
      <c r="HS13" s="126"/>
      <c r="HT13" s="126"/>
      <c r="HU13" s="126"/>
      <c r="HV13" s="126"/>
      <c r="HW13" s="126"/>
      <c r="HX13" s="126"/>
      <c r="HY13" s="126"/>
      <c r="HZ13" s="126"/>
      <c r="IA13" s="126"/>
      <c r="IB13" s="126"/>
      <c r="IC13" s="126"/>
      <c r="ID13" s="126"/>
      <c r="IE13" s="126"/>
      <c r="IF13" s="126"/>
      <c r="IG13" s="126"/>
      <c r="IH13" s="126"/>
      <c r="II13" s="126"/>
      <c r="IJ13" s="126"/>
      <c r="IK13" s="126"/>
      <c r="IL13" s="126"/>
      <c r="IM13" s="126"/>
      <c r="IN13" s="126"/>
      <c r="IO13" s="126"/>
      <c r="IP13" s="126"/>
      <c r="IQ13" s="126"/>
      <c r="IR13" s="126"/>
      <c r="IS13" s="126"/>
      <c r="IT13" s="126"/>
      <c r="IU13" s="126"/>
    </row>
    <row r="14" spans="1:255" s="127" customFormat="1" ht="15">
      <c r="A14" s="58" t="s">
        <v>728</v>
      </c>
      <c r="B14" s="125"/>
      <c r="C14" s="125"/>
      <c r="D14" s="126"/>
      <c r="E14" s="126"/>
      <c r="F14" s="126"/>
      <c r="G14" s="126"/>
      <c r="H14" s="126"/>
      <c r="I14" s="126"/>
      <c r="J14" s="126"/>
      <c r="K14" s="126"/>
      <c r="L14" s="126"/>
      <c r="M14" s="126"/>
      <c r="N14" s="126"/>
      <c r="O14" s="126"/>
      <c r="P14" s="126"/>
      <c r="Q14" s="126"/>
      <c r="R14" s="126"/>
      <c r="S14" s="126"/>
      <c r="T14" s="126"/>
      <c r="U14" s="126"/>
      <c r="V14" s="126"/>
      <c r="W14" s="126"/>
      <c r="X14" s="126"/>
      <c r="Y14" s="126"/>
      <c r="Z14" s="126"/>
      <c r="AA14" s="126"/>
      <c r="AB14" s="126"/>
      <c r="AC14" s="126"/>
      <c r="AD14" s="126"/>
      <c r="AE14" s="126"/>
      <c r="AF14" s="126"/>
      <c r="AG14" s="126"/>
      <c r="AH14" s="126"/>
      <c r="AI14" s="126"/>
      <c r="AJ14" s="126"/>
      <c r="AK14" s="126"/>
      <c r="AL14" s="126"/>
      <c r="AM14" s="126"/>
      <c r="AN14" s="126"/>
      <c r="AO14" s="126"/>
      <c r="AP14" s="126"/>
      <c r="AQ14" s="126"/>
      <c r="AR14" s="126"/>
      <c r="AS14" s="126"/>
      <c r="AT14" s="126"/>
      <c r="AU14" s="126"/>
      <c r="AV14" s="126"/>
      <c r="AW14" s="126"/>
      <c r="AX14" s="126"/>
      <c r="AY14" s="126"/>
      <c r="AZ14" s="126"/>
      <c r="BA14" s="126"/>
      <c r="BB14" s="126"/>
      <c r="BC14" s="126"/>
      <c r="BD14" s="126"/>
      <c r="BE14" s="126"/>
      <c r="BF14" s="126"/>
      <c r="BG14" s="126"/>
      <c r="BH14" s="126"/>
      <c r="BI14" s="126"/>
      <c r="BJ14" s="126"/>
      <c r="BK14" s="126"/>
      <c r="BL14" s="126"/>
      <c r="BM14" s="126"/>
      <c r="BN14" s="126"/>
      <c r="BO14" s="126"/>
      <c r="BP14" s="126"/>
      <c r="BQ14" s="126"/>
      <c r="BR14" s="126"/>
      <c r="BS14" s="126"/>
      <c r="BT14" s="126"/>
      <c r="BU14" s="126"/>
      <c r="BV14" s="126"/>
      <c r="BW14" s="126"/>
      <c r="BX14" s="126"/>
      <c r="BY14" s="126"/>
      <c r="BZ14" s="126"/>
      <c r="CA14" s="126"/>
      <c r="CB14" s="126"/>
      <c r="CC14" s="126"/>
      <c r="CD14" s="126"/>
      <c r="CE14" s="126"/>
      <c r="CF14" s="126"/>
      <c r="CG14" s="126"/>
      <c r="CH14" s="126"/>
      <c r="CI14" s="126"/>
      <c r="CJ14" s="126"/>
      <c r="CK14" s="126"/>
      <c r="CL14" s="126"/>
      <c r="CM14" s="126"/>
      <c r="CN14" s="126"/>
      <c r="CO14" s="126"/>
      <c r="CP14" s="126"/>
      <c r="CQ14" s="126"/>
      <c r="CR14" s="126"/>
      <c r="CS14" s="126"/>
      <c r="CT14" s="126"/>
      <c r="CU14" s="126"/>
      <c r="CV14" s="126"/>
      <c r="CW14" s="126"/>
      <c r="CX14" s="126"/>
      <c r="CY14" s="126"/>
      <c r="CZ14" s="126"/>
      <c r="DA14" s="126"/>
      <c r="DB14" s="126"/>
      <c r="DC14" s="126"/>
      <c r="DD14" s="126"/>
      <c r="DE14" s="126"/>
      <c r="DF14" s="126"/>
      <c r="DG14" s="126"/>
      <c r="DH14" s="126"/>
      <c r="DI14" s="126"/>
      <c r="DJ14" s="126"/>
      <c r="DK14" s="126"/>
      <c r="DL14" s="126"/>
      <c r="DM14" s="126"/>
      <c r="DN14" s="126"/>
      <c r="DO14" s="126"/>
      <c r="DP14" s="126"/>
      <c r="DQ14" s="126"/>
      <c r="DR14" s="126"/>
      <c r="DS14" s="126"/>
      <c r="DT14" s="126"/>
      <c r="DU14" s="126"/>
      <c r="DV14" s="126"/>
      <c r="DW14" s="126"/>
      <c r="DX14" s="126"/>
      <c r="DY14" s="126"/>
      <c r="DZ14" s="126"/>
      <c r="EA14" s="126"/>
      <c r="EB14" s="126"/>
      <c r="EC14" s="126"/>
      <c r="ED14" s="126"/>
      <c r="EE14" s="126"/>
      <c r="EF14" s="126"/>
      <c r="EG14" s="126"/>
      <c r="EH14" s="126"/>
      <c r="EI14" s="126"/>
      <c r="EJ14" s="126"/>
      <c r="EK14" s="126"/>
      <c r="EL14" s="126"/>
      <c r="EM14" s="126"/>
      <c r="EN14" s="126"/>
      <c r="EO14" s="126"/>
      <c r="EP14" s="126"/>
      <c r="EQ14" s="126"/>
      <c r="ER14" s="126"/>
      <c r="ES14" s="126"/>
      <c r="ET14" s="126"/>
      <c r="EU14" s="126"/>
      <c r="EV14" s="126"/>
      <c r="EW14" s="126"/>
      <c r="EX14" s="126"/>
      <c r="EY14" s="126"/>
      <c r="EZ14" s="126"/>
      <c r="FA14" s="126"/>
      <c r="FB14" s="126"/>
      <c r="FC14" s="126"/>
      <c r="FD14" s="126"/>
      <c r="FE14" s="126"/>
      <c r="FF14" s="126"/>
      <c r="FG14" s="126"/>
      <c r="FH14" s="126"/>
      <c r="FI14" s="126"/>
      <c r="FJ14" s="126"/>
      <c r="FK14" s="126"/>
      <c r="FL14" s="126"/>
      <c r="FM14" s="126"/>
      <c r="FN14" s="126"/>
      <c r="FO14" s="126"/>
      <c r="FP14" s="126"/>
      <c r="FQ14" s="126"/>
      <c r="FR14" s="126"/>
      <c r="FS14" s="126"/>
      <c r="FT14" s="126"/>
      <c r="FU14" s="126"/>
      <c r="FV14" s="126"/>
      <c r="FW14" s="126"/>
      <c r="FX14" s="126"/>
      <c r="FY14" s="126"/>
      <c r="FZ14" s="126"/>
      <c r="GA14" s="126"/>
      <c r="GB14" s="126"/>
      <c r="GC14" s="126"/>
      <c r="GD14" s="126"/>
      <c r="GE14" s="126"/>
      <c r="GF14" s="126"/>
      <c r="GG14" s="126"/>
      <c r="GH14" s="126"/>
      <c r="GI14" s="126"/>
      <c r="GJ14" s="126"/>
      <c r="GK14" s="126"/>
      <c r="GL14" s="126"/>
      <c r="GM14" s="126"/>
      <c r="GN14" s="126"/>
      <c r="GO14" s="126"/>
      <c r="GP14" s="126"/>
      <c r="GQ14" s="126"/>
      <c r="GR14" s="126"/>
      <c r="GS14" s="126"/>
      <c r="GT14" s="126"/>
      <c r="GU14" s="126"/>
      <c r="GV14" s="126"/>
      <c r="GW14" s="126"/>
      <c r="GX14" s="126"/>
      <c r="GY14" s="126"/>
      <c r="GZ14" s="126"/>
      <c r="HA14" s="126"/>
      <c r="HB14" s="126"/>
      <c r="HC14" s="126"/>
      <c r="HD14" s="126"/>
      <c r="HE14" s="126"/>
      <c r="HF14" s="126"/>
      <c r="HG14" s="126"/>
      <c r="HH14" s="126"/>
      <c r="HI14" s="126"/>
      <c r="HJ14" s="126"/>
      <c r="HK14" s="126"/>
      <c r="HL14" s="126"/>
      <c r="HM14" s="126"/>
      <c r="HN14" s="126"/>
      <c r="HO14" s="126"/>
      <c r="HP14" s="126"/>
      <c r="HQ14" s="126"/>
      <c r="HR14" s="126"/>
      <c r="HS14" s="126"/>
      <c r="HT14" s="126"/>
      <c r="HU14" s="126"/>
      <c r="HV14" s="126"/>
      <c r="HW14" s="126"/>
      <c r="HX14" s="126"/>
      <c r="HY14" s="126"/>
      <c r="HZ14" s="126"/>
      <c r="IA14" s="126"/>
      <c r="IB14" s="126"/>
      <c r="IC14" s="126"/>
      <c r="ID14" s="126"/>
      <c r="IE14" s="126"/>
      <c r="IF14" s="126"/>
      <c r="IG14" s="126"/>
      <c r="IH14" s="126"/>
      <c r="II14" s="126"/>
      <c r="IJ14" s="126"/>
      <c r="IK14" s="126"/>
      <c r="IL14" s="126"/>
      <c r="IM14" s="126"/>
      <c r="IN14" s="126"/>
      <c r="IO14" s="126"/>
      <c r="IP14" s="126"/>
      <c r="IQ14" s="126"/>
      <c r="IR14" s="126"/>
      <c r="IS14" s="126"/>
      <c r="IT14" s="126"/>
      <c r="IU14" s="126"/>
    </row>
    <row r="15" spans="1:255" s="127" customFormat="1">
      <c r="A15" s="128" t="s">
        <v>729</v>
      </c>
      <c r="B15" s="125"/>
      <c r="C15" s="125"/>
      <c r="D15" s="126"/>
      <c r="E15" s="126"/>
      <c r="F15" s="126"/>
      <c r="G15" s="126"/>
      <c r="H15" s="126"/>
      <c r="I15" s="126"/>
      <c r="J15" s="126"/>
      <c r="K15" s="126"/>
      <c r="L15" s="126"/>
      <c r="M15" s="126"/>
      <c r="N15" s="126"/>
      <c r="O15" s="126"/>
      <c r="P15" s="126"/>
      <c r="Q15" s="126"/>
      <c r="R15" s="126"/>
      <c r="S15" s="126"/>
      <c r="T15" s="126"/>
      <c r="U15" s="126"/>
      <c r="V15" s="126"/>
      <c r="W15" s="126"/>
      <c r="X15" s="126"/>
      <c r="Y15" s="126"/>
      <c r="Z15" s="126"/>
      <c r="AA15" s="126"/>
      <c r="AB15" s="126"/>
      <c r="AC15" s="126"/>
      <c r="AD15" s="126"/>
      <c r="AE15" s="126"/>
      <c r="AF15" s="126"/>
      <c r="AG15" s="126"/>
      <c r="AH15" s="126"/>
      <c r="AI15" s="126"/>
      <c r="AJ15" s="126"/>
      <c r="AK15" s="126"/>
      <c r="AL15" s="126"/>
      <c r="AM15" s="126"/>
      <c r="AN15" s="126"/>
      <c r="AO15" s="126"/>
      <c r="AP15" s="126"/>
      <c r="AQ15" s="126"/>
      <c r="AR15" s="126"/>
      <c r="AS15" s="126"/>
      <c r="AT15" s="126"/>
      <c r="AU15" s="126"/>
      <c r="AV15" s="126"/>
      <c r="AW15" s="126"/>
      <c r="AX15" s="126"/>
      <c r="AY15" s="126"/>
      <c r="AZ15" s="126"/>
      <c r="BA15" s="126"/>
      <c r="BB15" s="126"/>
      <c r="BC15" s="126"/>
      <c r="BD15" s="126"/>
      <c r="BE15" s="126"/>
      <c r="BF15" s="126"/>
      <c r="BG15" s="126"/>
      <c r="BH15" s="126"/>
      <c r="BI15" s="126"/>
      <c r="BJ15" s="126"/>
      <c r="BK15" s="126"/>
      <c r="BL15" s="126"/>
      <c r="BM15" s="126"/>
      <c r="BN15" s="126"/>
      <c r="BO15" s="126"/>
      <c r="BP15" s="126"/>
      <c r="BQ15" s="126"/>
      <c r="BR15" s="126"/>
      <c r="BS15" s="126"/>
      <c r="BT15" s="126"/>
      <c r="BU15" s="126"/>
      <c r="BV15" s="126"/>
      <c r="BW15" s="126"/>
      <c r="BX15" s="126"/>
      <c r="BY15" s="126"/>
      <c r="BZ15" s="126"/>
      <c r="CA15" s="126"/>
      <c r="CB15" s="126"/>
      <c r="CC15" s="126"/>
      <c r="CD15" s="126"/>
      <c r="CE15" s="126"/>
      <c r="CF15" s="126"/>
      <c r="CG15" s="126"/>
      <c r="CH15" s="126"/>
      <c r="CI15" s="126"/>
      <c r="CJ15" s="126"/>
      <c r="CK15" s="126"/>
      <c r="CL15" s="126"/>
      <c r="CM15" s="126"/>
      <c r="CN15" s="126"/>
      <c r="CO15" s="126"/>
      <c r="CP15" s="126"/>
      <c r="CQ15" s="126"/>
      <c r="CR15" s="126"/>
      <c r="CS15" s="126"/>
      <c r="CT15" s="126"/>
      <c r="CU15" s="126"/>
      <c r="CV15" s="126"/>
      <c r="CW15" s="126"/>
      <c r="CX15" s="126"/>
      <c r="CY15" s="126"/>
      <c r="CZ15" s="126"/>
      <c r="DA15" s="126"/>
      <c r="DB15" s="126"/>
      <c r="DC15" s="126"/>
      <c r="DD15" s="126"/>
      <c r="DE15" s="126"/>
      <c r="DF15" s="126"/>
      <c r="DG15" s="126"/>
      <c r="DH15" s="126"/>
      <c r="DI15" s="126"/>
      <c r="DJ15" s="126"/>
      <c r="DK15" s="126"/>
      <c r="DL15" s="126"/>
      <c r="DM15" s="126"/>
      <c r="DN15" s="126"/>
      <c r="DO15" s="126"/>
      <c r="DP15" s="126"/>
      <c r="DQ15" s="126"/>
      <c r="DR15" s="126"/>
      <c r="DS15" s="126"/>
      <c r="DT15" s="126"/>
      <c r="DU15" s="126"/>
      <c r="DV15" s="126"/>
      <c r="DW15" s="126"/>
      <c r="DX15" s="126"/>
      <c r="DY15" s="126"/>
      <c r="DZ15" s="126"/>
      <c r="EA15" s="126"/>
      <c r="EB15" s="126"/>
      <c r="EC15" s="126"/>
      <c r="ED15" s="126"/>
      <c r="EE15" s="126"/>
      <c r="EF15" s="126"/>
      <c r="EG15" s="126"/>
      <c r="EH15" s="126"/>
      <c r="EI15" s="126"/>
      <c r="EJ15" s="126"/>
      <c r="EK15" s="126"/>
      <c r="EL15" s="126"/>
      <c r="EM15" s="126"/>
      <c r="EN15" s="126"/>
      <c r="EO15" s="126"/>
      <c r="EP15" s="126"/>
      <c r="EQ15" s="126"/>
      <c r="ER15" s="126"/>
      <c r="ES15" s="126"/>
      <c r="ET15" s="126"/>
      <c r="EU15" s="126"/>
      <c r="EV15" s="126"/>
      <c r="EW15" s="126"/>
      <c r="EX15" s="126"/>
      <c r="EY15" s="126"/>
      <c r="EZ15" s="126"/>
      <c r="FA15" s="126"/>
      <c r="FB15" s="126"/>
      <c r="FC15" s="126"/>
      <c r="FD15" s="126"/>
      <c r="FE15" s="126"/>
      <c r="FF15" s="126"/>
      <c r="FG15" s="126"/>
      <c r="FH15" s="126"/>
      <c r="FI15" s="126"/>
      <c r="FJ15" s="126"/>
      <c r="FK15" s="126"/>
      <c r="FL15" s="126"/>
      <c r="FM15" s="126"/>
      <c r="FN15" s="126"/>
      <c r="FO15" s="126"/>
      <c r="FP15" s="126"/>
      <c r="FQ15" s="126"/>
      <c r="FR15" s="126"/>
      <c r="FS15" s="126"/>
      <c r="FT15" s="126"/>
      <c r="FU15" s="126"/>
      <c r="FV15" s="126"/>
      <c r="FW15" s="126"/>
      <c r="FX15" s="126"/>
      <c r="FY15" s="126"/>
      <c r="FZ15" s="126"/>
      <c r="GA15" s="126"/>
      <c r="GB15" s="126"/>
      <c r="GC15" s="126"/>
      <c r="GD15" s="126"/>
      <c r="GE15" s="126"/>
      <c r="GF15" s="126"/>
      <c r="GG15" s="126"/>
      <c r="GH15" s="126"/>
      <c r="GI15" s="126"/>
      <c r="GJ15" s="126"/>
      <c r="GK15" s="126"/>
      <c r="GL15" s="126"/>
      <c r="GM15" s="126"/>
      <c r="GN15" s="126"/>
      <c r="GO15" s="126"/>
      <c r="GP15" s="126"/>
      <c r="GQ15" s="126"/>
      <c r="GR15" s="126"/>
      <c r="GS15" s="126"/>
      <c r="GT15" s="126"/>
      <c r="GU15" s="126"/>
      <c r="GV15" s="126"/>
      <c r="GW15" s="126"/>
      <c r="GX15" s="126"/>
      <c r="GY15" s="126"/>
      <c r="GZ15" s="126"/>
      <c r="HA15" s="126"/>
      <c r="HB15" s="126"/>
      <c r="HC15" s="126"/>
      <c r="HD15" s="126"/>
      <c r="HE15" s="126"/>
      <c r="HF15" s="126"/>
      <c r="HG15" s="126"/>
      <c r="HH15" s="126"/>
      <c r="HI15" s="126"/>
      <c r="HJ15" s="126"/>
      <c r="HK15" s="126"/>
      <c r="HL15" s="126"/>
      <c r="HM15" s="126"/>
      <c r="HN15" s="126"/>
      <c r="HO15" s="126"/>
      <c r="HP15" s="126"/>
      <c r="HQ15" s="126"/>
      <c r="HR15" s="126"/>
      <c r="HS15" s="126"/>
      <c r="HT15" s="126"/>
      <c r="HU15" s="126"/>
      <c r="HV15" s="126"/>
      <c r="HW15" s="126"/>
      <c r="HX15" s="126"/>
      <c r="HY15" s="126"/>
      <c r="HZ15" s="126"/>
      <c r="IA15" s="126"/>
      <c r="IB15" s="126"/>
      <c r="IC15" s="126"/>
      <c r="ID15" s="126"/>
      <c r="IE15" s="126"/>
      <c r="IF15" s="126"/>
      <c r="IG15" s="126"/>
      <c r="IH15" s="126"/>
      <c r="II15" s="126"/>
      <c r="IJ15" s="126"/>
      <c r="IK15" s="126"/>
      <c r="IL15" s="126"/>
      <c r="IM15" s="126"/>
      <c r="IN15" s="126"/>
      <c r="IO15" s="126"/>
      <c r="IP15" s="126"/>
      <c r="IQ15" s="126"/>
      <c r="IR15" s="126"/>
      <c r="IS15" s="126"/>
      <c r="IT15" s="126"/>
      <c r="IU15" s="126"/>
    </row>
    <row r="16" spans="1:255" s="127" customFormat="1">
      <c r="A16" s="128" t="s">
        <v>730</v>
      </c>
      <c r="B16" s="125"/>
      <c r="C16" s="125"/>
      <c r="D16" s="126"/>
      <c r="E16" s="126"/>
      <c r="F16" s="126"/>
      <c r="G16" s="126"/>
      <c r="H16" s="126"/>
      <c r="I16" s="126"/>
      <c r="J16" s="126"/>
      <c r="K16" s="126"/>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6"/>
      <c r="AI16" s="126"/>
      <c r="AJ16" s="126"/>
      <c r="AK16" s="126"/>
      <c r="AL16" s="126"/>
      <c r="AM16" s="126"/>
      <c r="AN16" s="126"/>
      <c r="AO16" s="126"/>
      <c r="AP16" s="126"/>
      <c r="AQ16" s="126"/>
      <c r="AR16" s="126"/>
      <c r="AS16" s="126"/>
      <c r="AT16" s="126"/>
      <c r="AU16" s="126"/>
      <c r="AV16" s="126"/>
      <c r="AW16" s="126"/>
      <c r="AX16" s="126"/>
      <c r="AY16" s="126"/>
      <c r="AZ16" s="126"/>
      <c r="BA16" s="126"/>
      <c r="BB16" s="126"/>
      <c r="BC16" s="126"/>
      <c r="BD16" s="126"/>
      <c r="BE16" s="126"/>
      <c r="BF16" s="126"/>
      <c r="BG16" s="126"/>
      <c r="BH16" s="126"/>
      <c r="BI16" s="126"/>
      <c r="BJ16" s="126"/>
      <c r="BK16" s="126"/>
      <c r="BL16" s="126"/>
      <c r="BM16" s="126"/>
      <c r="BN16" s="126"/>
      <c r="BO16" s="126"/>
      <c r="BP16" s="126"/>
      <c r="BQ16" s="126"/>
      <c r="BR16" s="126"/>
      <c r="BS16" s="126"/>
      <c r="BT16" s="126"/>
      <c r="BU16" s="126"/>
      <c r="BV16" s="126"/>
      <c r="BW16" s="126"/>
      <c r="BX16" s="126"/>
      <c r="BY16" s="126"/>
      <c r="BZ16" s="126"/>
      <c r="CA16" s="126"/>
      <c r="CB16" s="126"/>
      <c r="CC16" s="126"/>
      <c r="CD16" s="126"/>
      <c r="CE16" s="126"/>
      <c r="CF16" s="126"/>
      <c r="CG16" s="126"/>
      <c r="CH16" s="126"/>
      <c r="CI16" s="126"/>
      <c r="CJ16" s="126"/>
      <c r="CK16" s="126"/>
      <c r="CL16" s="126"/>
      <c r="CM16" s="126"/>
      <c r="CN16" s="126"/>
      <c r="CO16" s="126"/>
      <c r="CP16" s="126"/>
      <c r="CQ16" s="126"/>
      <c r="CR16" s="126"/>
      <c r="CS16" s="126"/>
      <c r="CT16" s="126"/>
      <c r="CU16" s="126"/>
      <c r="CV16" s="126"/>
      <c r="CW16" s="126"/>
      <c r="CX16" s="126"/>
      <c r="CY16" s="126"/>
      <c r="CZ16" s="126"/>
      <c r="DA16" s="126"/>
      <c r="DB16" s="126"/>
      <c r="DC16" s="126"/>
      <c r="DD16" s="126"/>
      <c r="DE16" s="126"/>
      <c r="DF16" s="126"/>
      <c r="DG16" s="126"/>
      <c r="DH16" s="126"/>
      <c r="DI16" s="126"/>
      <c r="DJ16" s="126"/>
      <c r="DK16" s="126"/>
      <c r="DL16" s="126"/>
      <c r="DM16" s="126"/>
      <c r="DN16" s="126"/>
      <c r="DO16" s="126"/>
      <c r="DP16" s="126"/>
      <c r="DQ16" s="126"/>
      <c r="DR16" s="126"/>
      <c r="DS16" s="126"/>
      <c r="DT16" s="126"/>
      <c r="DU16" s="126"/>
      <c r="DV16" s="126"/>
      <c r="DW16" s="126"/>
      <c r="DX16" s="126"/>
      <c r="DY16" s="126"/>
      <c r="DZ16" s="126"/>
      <c r="EA16" s="126"/>
      <c r="EB16" s="126"/>
      <c r="EC16" s="126"/>
      <c r="ED16" s="126"/>
      <c r="EE16" s="126"/>
      <c r="EF16" s="126"/>
      <c r="EG16" s="126"/>
      <c r="EH16" s="126"/>
      <c r="EI16" s="126"/>
      <c r="EJ16" s="126"/>
      <c r="EK16" s="126"/>
      <c r="EL16" s="126"/>
      <c r="EM16" s="126"/>
      <c r="EN16" s="126"/>
      <c r="EO16" s="126"/>
      <c r="EP16" s="126"/>
      <c r="EQ16" s="126"/>
      <c r="ER16" s="126"/>
      <c r="ES16" s="126"/>
      <c r="ET16" s="126"/>
      <c r="EU16" s="126"/>
      <c r="EV16" s="126"/>
      <c r="EW16" s="126"/>
      <c r="EX16" s="126"/>
      <c r="EY16" s="126"/>
      <c r="EZ16" s="126"/>
      <c r="FA16" s="126"/>
      <c r="FB16" s="126"/>
      <c r="FC16" s="126"/>
      <c r="FD16" s="126"/>
      <c r="FE16" s="126"/>
      <c r="FF16" s="126"/>
      <c r="FG16" s="126"/>
      <c r="FH16" s="126"/>
      <c r="FI16" s="126"/>
      <c r="FJ16" s="126"/>
      <c r="FK16" s="126"/>
      <c r="FL16" s="126"/>
      <c r="FM16" s="126"/>
      <c r="FN16" s="126"/>
      <c r="FO16" s="126"/>
      <c r="FP16" s="126"/>
      <c r="FQ16" s="126"/>
      <c r="FR16" s="126"/>
      <c r="FS16" s="126"/>
      <c r="FT16" s="126"/>
      <c r="FU16" s="126"/>
      <c r="FV16" s="126"/>
      <c r="FW16" s="126"/>
      <c r="FX16" s="126"/>
      <c r="FY16" s="126"/>
      <c r="FZ16" s="126"/>
      <c r="GA16" s="126"/>
      <c r="GB16" s="126"/>
      <c r="GC16" s="126"/>
      <c r="GD16" s="126"/>
      <c r="GE16" s="126"/>
      <c r="GF16" s="126"/>
      <c r="GG16" s="126"/>
      <c r="GH16" s="126"/>
      <c r="GI16" s="126"/>
      <c r="GJ16" s="126"/>
      <c r="GK16" s="126"/>
      <c r="GL16" s="126"/>
      <c r="GM16" s="126"/>
      <c r="GN16" s="126"/>
      <c r="GO16" s="126"/>
      <c r="GP16" s="126"/>
      <c r="GQ16" s="126"/>
      <c r="GR16" s="126"/>
      <c r="GS16" s="126"/>
      <c r="GT16" s="126"/>
      <c r="GU16" s="126"/>
      <c r="GV16" s="126"/>
      <c r="GW16" s="126"/>
      <c r="GX16" s="126"/>
      <c r="GY16" s="126"/>
      <c r="GZ16" s="126"/>
      <c r="HA16" s="126"/>
      <c r="HB16" s="126"/>
      <c r="HC16" s="126"/>
      <c r="HD16" s="126"/>
      <c r="HE16" s="126"/>
      <c r="HF16" s="126"/>
      <c r="HG16" s="126"/>
      <c r="HH16" s="126"/>
      <c r="HI16" s="126"/>
      <c r="HJ16" s="126"/>
      <c r="HK16" s="126"/>
      <c r="HL16" s="126"/>
      <c r="HM16" s="126"/>
      <c r="HN16" s="126"/>
      <c r="HO16" s="126"/>
      <c r="HP16" s="126"/>
      <c r="HQ16" s="126"/>
      <c r="HR16" s="126"/>
      <c r="HS16" s="126"/>
      <c r="HT16" s="126"/>
      <c r="HU16" s="126"/>
      <c r="HV16" s="126"/>
      <c r="HW16" s="126"/>
      <c r="HX16" s="126"/>
      <c r="HY16" s="126"/>
      <c r="HZ16" s="126"/>
      <c r="IA16" s="126"/>
      <c r="IB16" s="126"/>
      <c r="IC16" s="126"/>
      <c r="ID16" s="126"/>
      <c r="IE16" s="126"/>
      <c r="IF16" s="126"/>
      <c r="IG16" s="126"/>
      <c r="IH16" s="126"/>
      <c r="II16" s="126"/>
      <c r="IJ16" s="126"/>
      <c r="IK16" s="126"/>
      <c r="IL16" s="126"/>
      <c r="IM16" s="126"/>
      <c r="IN16" s="126"/>
      <c r="IO16" s="126"/>
      <c r="IP16" s="126"/>
      <c r="IQ16" s="126"/>
      <c r="IR16" s="126"/>
      <c r="IS16" s="126"/>
      <c r="IT16" s="126"/>
      <c r="IU16" s="126"/>
    </row>
    <row r="17" spans="1:255" s="127" customFormat="1">
      <c r="A17" s="128" t="s">
        <v>731</v>
      </c>
      <c r="B17" s="125"/>
      <c r="C17" s="125"/>
      <c r="D17" s="126"/>
      <c r="E17" s="126"/>
      <c r="F17" s="126"/>
      <c r="G17" s="126"/>
      <c r="H17" s="126"/>
      <c r="I17" s="126"/>
      <c r="J17" s="126"/>
      <c r="K17" s="126"/>
      <c r="L17" s="126"/>
      <c r="M17" s="126"/>
      <c r="N17" s="126"/>
      <c r="O17" s="126"/>
      <c r="P17" s="126"/>
      <c r="Q17" s="126"/>
      <c r="R17" s="126"/>
      <c r="S17" s="126"/>
      <c r="T17" s="126"/>
      <c r="U17" s="126"/>
      <c r="V17" s="126"/>
      <c r="W17" s="126"/>
      <c r="X17" s="126"/>
      <c r="Y17" s="126"/>
      <c r="Z17" s="126"/>
      <c r="AA17" s="126"/>
      <c r="AB17" s="126"/>
      <c r="AC17" s="126"/>
      <c r="AD17" s="126"/>
      <c r="AE17" s="126"/>
      <c r="AF17" s="126"/>
      <c r="AG17" s="126"/>
      <c r="AH17" s="126"/>
      <c r="AI17" s="126"/>
      <c r="AJ17" s="126"/>
      <c r="AK17" s="126"/>
      <c r="AL17" s="126"/>
      <c r="AM17" s="126"/>
      <c r="AN17" s="126"/>
      <c r="AO17" s="126"/>
      <c r="AP17" s="126"/>
      <c r="AQ17" s="126"/>
      <c r="AR17" s="126"/>
      <c r="AS17" s="126"/>
      <c r="AT17" s="126"/>
      <c r="AU17" s="126"/>
      <c r="AV17" s="126"/>
      <c r="AW17" s="126"/>
      <c r="AX17" s="126"/>
      <c r="AY17" s="126"/>
      <c r="AZ17" s="126"/>
      <c r="BA17" s="126"/>
      <c r="BB17" s="126"/>
      <c r="BC17" s="126"/>
      <c r="BD17" s="126"/>
      <c r="BE17" s="126"/>
      <c r="BF17" s="126"/>
      <c r="BG17" s="126"/>
      <c r="BH17" s="126"/>
      <c r="BI17" s="126"/>
      <c r="BJ17" s="126"/>
      <c r="BK17" s="126"/>
      <c r="BL17" s="126"/>
      <c r="BM17" s="126"/>
      <c r="BN17" s="126"/>
      <c r="BO17" s="126"/>
      <c r="BP17" s="126"/>
      <c r="BQ17" s="126"/>
      <c r="BR17" s="126"/>
      <c r="BS17" s="126"/>
      <c r="BT17" s="126"/>
      <c r="BU17" s="126"/>
      <c r="BV17" s="126"/>
      <c r="BW17" s="126"/>
      <c r="BX17" s="126"/>
      <c r="BY17" s="126"/>
      <c r="BZ17" s="126"/>
      <c r="CA17" s="126"/>
      <c r="CB17" s="126"/>
      <c r="CC17" s="126"/>
      <c r="CD17" s="126"/>
      <c r="CE17" s="126"/>
      <c r="CF17" s="126"/>
      <c r="CG17" s="126"/>
      <c r="CH17" s="126"/>
      <c r="CI17" s="126"/>
      <c r="CJ17" s="126"/>
      <c r="CK17" s="126"/>
      <c r="CL17" s="126"/>
      <c r="CM17" s="126"/>
      <c r="CN17" s="126"/>
      <c r="CO17" s="126"/>
      <c r="CP17" s="126"/>
      <c r="CQ17" s="126"/>
      <c r="CR17" s="126"/>
      <c r="CS17" s="126"/>
      <c r="CT17" s="126"/>
      <c r="CU17" s="126"/>
      <c r="CV17" s="126"/>
      <c r="CW17" s="126"/>
      <c r="CX17" s="126"/>
      <c r="CY17" s="126"/>
      <c r="CZ17" s="126"/>
      <c r="DA17" s="126"/>
      <c r="DB17" s="126"/>
      <c r="DC17" s="126"/>
      <c r="DD17" s="126"/>
      <c r="DE17" s="126"/>
      <c r="DF17" s="126"/>
      <c r="DG17" s="126"/>
      <c r="DH17" s="126"/>
      <c r="DI17" s="126"/>
      <c r="DJ17" s="126"/>
      <c r="DK17" s="126"/>
      <c r="DL17" s="126"/>
      <c r="DM17" s="126"/>
      <c r="DN17" s="126"/>
      <c r="DO17" s="126"/>
      <c r="DP17" s="126"/>
      <c r="DQ17" s="126"/>
      <c r="DR17" s="126"/>
      <c r="DS17" s="126"/>
      <c r="DT17" s="126"/>
      <c r="DU17" s="126"/>
      <c r="DV17" s="126"/>
      <c r="DW17" s="126"/>
      <c r="DX17" s="126"/>
      <c r="DY17" s="126"/>
      <c r="DZ17" s="126"/>
      <c r="EA17" s="126"/>
      <c r="EB17" s="126"/>
      <c r="EC17" s="126"/>
      <c r="ED17" s="126"/>
      <c r="EE17" s="126"/>
      <c r="EF17" s="126"/>
      <c r="EG17" s="126"/>
      <c r="EH17" s="126"/>
      <c r="EI17" s="126"/>
      <c r="EJ17" s="126"/>
      <c r="EK17" s="126"/>
      <c r="EL17" s="126"/>
      <c r="EM17" s="126"/>
      <c r="EN17" s="126"/>
      <c r="EO17" s="126"/>
      <c r="EP17" s="126"/>
      <c r="EQ17" s="126"/>
      <c r="ER17" s="126"/>
      <c r="ES17" s="126"/>
      <c r="ET17" s="126"/>
      <c r="EU17" s="126"/>
      <c r="EV17" s="126"/>
      <c r="EW17" s="126"/>
      <c r="EX17" s="126"/>
      <c r="EY17" s="126"/>
      <c r="EZ17" s="126"/>
      <c r="FA17" s="126"/>
      <c r="FB17" s="126"/>
      <c r="FC17" s="126"/>
      <c r="FD17" s="126"/>
      <c r="FE17" s="126"/>
      <c r="FF17" s="126"/>
      <c r="FG17" s="126"/>
      <c r="FH17" s="126"/>
      <c r="FI17" s="126"/>
      <c r="FJ17" s="126"/>
      <c r="FK17" s="126"/>
      <c r="FL17" s="126"/>
      <c r="FM17" s="126"/>
      <c r="FN17" s="126"/>
      <c r="FO17" s="126"/>
      <c r="FP17" s="126"/>
      <c r="FQ17" s="126"/>
      <c r="FR17" s="126"/>
      <c r="FS17" s="126"/>
      <c r="FT17" s="126"/>
      <c r="FU17" s="126"/>
      <c r="FV17" s="126"/>
      <c r="FW17" s="126"/>
      <c r="FX17" s="126"/>
      <c r="FY17" s="126"/>
      <c r="FZ17" s="126"/>
      <c r="GA17" s="126"/>
      <c r="GB17" s="126"/>
      <c r="GC17" s="126"/>
      <c r="GD17" s="126"/>
      <c r="GE17" s="126"/>
      <c r="GF17" s="126"/>
      <c r="GG17" s="126"/>
      <c r="GH17" s="126"/>
      <c r="GI17" s="126"/>
      <c r="GJ17" s="126"/>
      <c r="GK17" s="126"/>
      <c r="GL17" s="126"/>
      <c r="GM17" s="126"/>
      <c r="GN17" s="126"/>
      <c r="GO17" s="126"/>
      <c r="GP17" s="126"/>
      <c r="GQ17" s="126"/>
      <c r="GR17" s="126"/>
      <c r="GS17" s="126"/>
      <c r="GT17" s="126"/>
      <c r="GU17" s="126"/>
      <c r="GV17" s="126"/>
      <c r="GW17" s="126"/>
      <c r="GX17" s="126"/>
      <c r="GY17" s="126"/>
      <c r="GZ17" s="126"/>
      <c r="HA17" s="126"/>
      <c r="HB17" s="126"/>
      <c r="HC17" s="126"/>
      <c r="HD17" s="126"/>
      <c r="HE17" s="126"/>
      <c r="HF17" s="126"/>
      <c r="HG17" s="126"/>
      <c r="HH17" s="126"/>
      <c r="HI17" s="126"/>
      <c r="HJ17" s="126"/>
      <c r="HK17" s="126"/>
      <c r="HL17" s="126"/>
      <c r="HM17" s="126"/>
      <c r="HN17" s="126"/>
      <c r="HO17" s="126"/>
      <c r="HP17" s="126"/>
      <c r="HQ17" s="126"/>
      <c r="HR17" s="126"/>
      <c r="HS17" s="126"/>
      <c r="HT17" s="126"/>
      <c r="HU17" s="126"/>
      <c r="HV17" s="126"/>
      <c r="HW17" s="126"/>
      <c r="HX17" s="126"/>
      <c r="HY17" s="126"/>
      <c r="HZ17" s="126"/>
      <c r="IA17" s="126"/>
      <c r="IB17" s="126"/>
      <c r="IC17" s="126"/>
      <c r="ID17" s="126"/>
      <c r="IE17" s="126"/>
      <c r="IF17" s="126"/>
      <c r="IG17" s="126"/>
      <c r="IH17" s="126"/>
      <c r="II17" s="126"/>
      <c r="IJ17" s="126"/>
      <c r="IK17" s="126"/>
      <c r="IL17" s="126"/>
      <c r="IM17" s="126"/>
      <c r="IN17" s="126"/>
      <c r="IO17" s="126"/>
      <c r="IP17" s="126"/>
      <c r="IQ17" s="126"/>
      <c r="IR17" s="126"/>
      <c r="IS17" s="126"/>
      <c r="IT17" s="126"/>
      <c r="IU17" s="126"/>
    </row>
    <row r="18" spans="1:255" s="127" customFormat="1" ht="42.75">
      <c r="A18" s="128" t="s">
        <v>732</v>
      </c>
      <c r="B18" s="125"/>
      <c r="C18" s="125"/>
      <c r="D18" s="126"/>
      <c r="E18" s="126"/>
      <c r="F18" s="126"/>
      <c r="G18" s="126"/>
      <c r="H18" s="126"/>
      <c r="I18" s="126"/>
      <c r="J18" s="126"/>
      <c r="K18" s="126"/>
      <c r="L18" s="126"/>
      <c r="M18" s="126"/>
      <c r="N18" s="126"/>
      <c r="O18" s="126"/>
      <c r="P18" s="126"/>
      <c r="Q18" s="126"/>
      <c r="R18" s="126"/>
      <c r="S18" s="126"/>
      <c r="T18" s="126"/>
      <c r="U18" s="126"/>
      <c r="V18" s="126"/>
      <c r="W18" s="126"/>
      <c r="X18" s="126"/>
      <c r="Y18" s="126"/>
      <c r="Z18" s="126"/>
      <c r="AA18" s="126"/>
      <c r="AB18" s="126"/>
      <c r="AC18" s="126"/>
      <c r="AD18" s="126"/>
      <c r="AE18" s="126"/>
      <c r="AF18" s="126"/>
      <c r="AG18" s="126"/>
      <c r="AH18" s="126"/>
      <c r="AI18" s="126"/>
      <c r="AJ18" s="126"/>
      <c r="AK18" s="126"/>
      <c r="AL18" s="126"/>
      <c r="AM18" s="126"/>
      <c r="AN18" s="126"/>
      <c r="AO18" s="126"/>
      <c r="AP18" s="126"/>
      <c r="AQ18" s="126"/>
      <c r="AR18" s="126"/>
      <c r="AS18" s="126"/>
      <c r="AT18" s="126"/>
      <c r="AU18" s="126"/>
      <c r="AV18" s="126"/>
      <c r="AW18" s="126"/>
      <c r="AX18" s="126"/>
      <c r="AY18" s="126"/>
      <c r="AZ18" s="126"/>
      <c r="BA18" s="126"/>
      <c r="BB18" s="126"/>
      <c r="BC18" s="126"/>
      <c r="BD18" s="126"/>
      <c r="BE18" s="126"/>
      <c r="BF18" s="126"/>
      <c r="BG18" s="126"/>
      <c r="BH18" s="126"/>
      <c r="BI18" s="126"/>
      <c r="BJ18" s="126"/>
      <c r="BK18" s="126"/>
      <c r="BL18" s="126"/>
      <c r="BM18" s="126"/>
      <c r="BN18" s="126"/>
      <c r="BO18" s="126"/>
      <c r="BP18" s="126"/>
      <c r="BQ18" s="126"/>
      <c r="BR18" s="126"/>
      <c r="BS18" s="126"/>
      <c r="BT18" s="126"/>
      <c r="BU18" s="126"/>
      <c r="BV18" s="126"/>
      <c r="BW18" s="126"/>
      <c r="BX18" s="126"/>
      <c r="BY18" s="126"/>
      <c r="BZ18" s="126"/>
      <c r="CA18" s="126"/>
      <c r="CB18" s="126"/>
      <c r="CC18" s="126"/>
      <c r="CD18" s="126"/>
      <c r="CE18" s="126"/>
      <c r="CF18" s="126"/>
      <c r="CG18" s="126"/>
      <c r="CH18" s="126"/>
      <c r="CI18" s="126"/>
      <c r="CJ18" s="126"/>
      <c r="CK18" s="126"/>
      <c r="CL18" s="126"/>
      <c r="CM18" s="126"/>
      <c r="CN18" s="126"/>
      <c r="CO18" s="126"/>
      <c r="CP18" s="126"/>
      <c r="CQ18" s="126"/>
      <c r="CR18" s="126"/>
      <c r="CS18" s="126"/>
      <c r="CT18" s="126"/>
      <c r="CU18" s="126"/>
      <c r="CV18" s="126"/>
      <c r="CW18" s="126"/>
      <c r="CX18" s="126"/>
      <c r="CY18" s="126"/>
      <c r="CZ18" s="126"/>
      <c r="DA18" s="126"/>
      <c r="DB18" s="126"/>
      <c r="DC18" s="126"/>
      <c r="DD18" s="126"/>
      <c r="DE18" s="126"/>
      <c r="DF18" s="126"/>
      <c r="DG18" s="126"/>
      <c r="DH18" s="126"/>
      <c r="DI18" s="126"/>
      <c r="DJ18" s="126"/>
      <c r="DK18" s="126"/>
      <c r="DL18" s="126"/>
      <c r="DM18" s="126"/>
      <c r="DN18" s="126"/>
      <c r="DO18" s="126"/>
      <c r="DP18" s="126"/>
      <c r="DQ18" s="126"/>
      <c r="DR18" s="126"/>
      <c r="DS18" s="126"/>
      <c r="DT18" s="126"/>
      <c r="DU18" s="126"/>
      <c r="DV18" s="126"/>
      <c r="DW18" s="126"/>
      <c r="DX18" s="126"/>
      <c r="DY18" s="126"/>
      <c r="DZ18" s="126"/>
      <c r="EA18" s="126"/>
      <c r="EB18" s="126"/>
      <c r="EC18" s="126"/>
      <c r="ED18" s="126"/>
      <c r="EE18" s="126"/>
      <c r="EF18" s="126"/>
      <c r="EG18" s="126"/>
      <c r="EH18" s="126"/>
      <c r="EI18" s="126"/>
      <c r="EJ18" s="126"/>
      <c r="EK18" s="126"/>
      <c r="EL18" s="126"/>
      <c r="EM18" s="126"/>
      <c r="EN18" s="126"/>
      <c r="EO18" s="126"/>
      <c r="EP18" s="126"/>
      <c r="EQ18" s="126"/>
      <c r="ER18" s="126"/>
      <c r="ES18" s="126"/>
      <c r="ET18" s="126"/>
      <c r="EU18" s="126"/>
      <c r="EV18" s="126"/>
      <c r="EW18" s="126"/>
      <c r="EX18" s="126"/>
      <c r="EY18" s="126"/>
      <c r="EZ18" s="126"/>
      <c r="FA18" s="126"/>
      <c r="FB18" s="126"/>
      <c r="FC18" s="126"/>
      <c r="FD18" s="126"/>
      <c r="FE18" s="126"/>
      <c r="FF18" s="126"/>
      <c r="FG18" s="126"/>
      <c r="FH18" s="126"/>
      <c r="FI18" s="126"/>
      <c r="FJ18" s="126"/>
      <c r="FK18" s="126"/>
      <c r="FL18" s="126"/>
      <c r="FM18" s="126"/>
      <c r="FN18" s="126"/>
      <c r="FO18" s="126"/>
      <c r="FP18" s="126"/>
      <c r="FQ18" s="126"/>
      <c r="FR18" s="126"/>
      <c r="FS18" s="126"/>
      <c r="FT18" s="126"/>
      <c r="FU18" s="126"/>
      <c r="FV18" s="126"/>
      <c r="FW18" s="126"/>
      <c r="FX18" s="126"/>
      <c r="FY18" s="126"/>
      <c r="FZ18" s="126"/>
      <c r="GA18" s="126"/>
      <c r="GB18" s="126"/>
      <c r="GC18" s="126"/>
      <c r="GD18" s="126"/>
      <c r="GE18" s="126"/>
      <c r="GF18" s="126"/>
      <c r="GG18" s="126"/>
      <c r="GH18" s="126"/>
      <c r="GI18" s="126"/>
      <c r="GJ18" s="126"/>
      <c r="GK18" s="126"/>
      <c r="GL18" s="126"/>
      <c r="GM18" s="126"/>
      <c r="GN18" s="126"/>
      <c r="GO18" s="126"/>
      <c r="GP18" s="126"/>
      <c r="GQ18" s="126"/>
      <c r="GR18" s="126"/>
      <c r="GS18" s="126"/>
      <c r="GT18" s="126"/>
      <c r="GU18" s="126"/>
      <c r="GV18" s="126"/>
      <c r="GW18" s="126"/>
      <c r="GX18" s="126"/>
      <c r="GY18" s="126"/>
      <c r="GZ18" s="126"/>
      <c r="HA18" s="126"/>
      <c r="HB18" s="126"/>
      <c r="HC18" s="126"/>
      <c r="HD18" s="126"/>
      <c r="HE18" s="126"/>
      <c r="HF18" s="126"/>
      <c r="HG18" s="126"/>
      <c r="HH18" s="126"/>
      <c r="HI18" s="126"/>
      <c r="HJ18" s="126"/>
      <c r="HK18" s="126"/>
      <c r="HL18" s="126"/>
      <c r="HM18" s="126"/>
      <c r="HN18" s="126"/>
      <c r="HO18" s="126"/>
      <c r="HP18" s="126"/>
      <c r="HQ18" s="126"/>
      <c r="HR18" s="126"/>
      <c r="HS18" s="126"/>
      <c r="HT18" s="126"/>
      <c r="HU18" s="126"/>
      <c r="HV18" s="126"/>
      <c r="HW18" s="126"/>
      <c r="HX18" s="126"/>
      <c r="HY18" s="126"/>
      <c r="HZ18" s="126"/>
      <c r="IA18" s="126"/>
      <c r="IB18" s="126"/>
      <c r="IC18" s="126"/>
      <c r="ID18" s="126"/>
      <c r="IE18" s="126"/>
      <c r="IF18" s="126"/>
      <c r="IG18" s="126"/>
      <c r="IH18" s="126"/>
      <c r="II18" s="126"/>
      <c r="IJ18" s="126"/>
      <c r="IK18" s="126"/>
      <c r="IL18" s="126"/>
      <c r="IM18" s="126"/>
      <c r="IN18" s="126"/>
      <c r="IO18" s="126"/>
      <c r="IP18" s="126"/>
      <c r="IQ18" s="126"/>
      <c r="IR18" s="126"/>
      <c r="IS18" s="126"/>
      <c r="IT18" s="126"/>
      <c r="IU18" s="126"/>
    </row>
    <row r="19" spans="1:255" s="127" customFormat="1">
      <c r="A19" s="128" t="s">
        <v>733</v>
      </c>
      <c r="B19" s="125"/>
      <c r="C19" s="125"/>
      <c r="D19" s="126"/>
      <c r="E19" s="126"/>
      <c r="F19" s="126"/>
      <c r="G19" s="126"/>
      <c r="H19" s="126"/>
      <c r="I19" s="126"/>
      <c r="J19" s="126"/>
      <c r="K19" s="126"/>
      <c r="L19" s="126"/>
      <c r="M19" s="126"/>
      <c r="N19" s="126"/>
      <c r="O19" s="126"/>
      <c r="P19" s="126"/>
      <c r="Q19" s="126"/>
      <c r="R19" s="126"/>
      <c r="S19" s="126"/>
      <c r="T19" s="126"/>
      <c r="U19" s="126"/>
      <c r="V19" s="126"/>
      <c r="W19" s="126"/>
      <c r="X19" s="126"/>
      <c r="Y19" s="126"/>
      <c r="Z19" s="126"/>
      <c r="AA19" s="126"/>
      <c r="AB19" s="126"/>
      <c r="AC19" s="126"/>
      <c r="AD19" s="126"/>
      <c r="AE19" s="126"/>
      <c r="AF19" s="126"/>
      <c r="AG19" s="126"/>
      <c r="AH19" s="126"/>
      <c r="AI19" s="126"/>
      <c r="AJ19" s="126"/>
      <c r="AK19" s="126"/>
      <c r="AL19" s="126"/>
      <c r="AM19" s="126"/>
      <c r="AN19" s="126"/>
      <c r="AO19" s="126"/>
      <c r="AP19" s="126"/>
      <c r="AQ19" s="126"/>
      <c r="AR19" s="126"/>
      <c r="AS19" s="126"/>
      <c r="AT19" s="126"/>
      <c r="AU19" s="126"/>
      <c r="AV19" s="126"/>
      <c r="AW19" s="126"/>
      <c r="AX19" s="126"/>
      <c r="AY19" s="126"/>
      <c r="AZ19" s="126"/>
      <c r="BA19" s="126"/>
      <c r="BB19" s="126"/>
      <c r="BC19" s="126"/>
      <c r="BD19" s="126"/>
      <c r="BE19" s="126"/>
      <c r="BF19" s="126"/>
      <c r="BG19" s="126"/>
      <c r="BH19" s="126"/>
      <c r="BI19" s="126"/>
      <c r="BJ19" s="126"/>
      <c r="BK19" s="126"/>
      <c r="BL19" s="126"/>
      <c r="BM19" s="126"/>
      <c r="BN19" s="126"/>
      <c r="BO19" s="126"/>
      <c r="BP19" s="126"/>
      <c r="BQ19" s="126"/>
      <c r="BR19" s="126"/>
      <c r="BS19" s="126"/>
      <c r="BT19" s="126"/>
      <c r="BU19" s="126"/>
      <c r="BV19" s="126"/>
      <c r="BW19" s="126"/>
      <c r="BX19" s="126"/>
      <c r="BY19" s="126"/>
      <c r="BZ19" s="126"/>
      <c r="CA19" s="126"/>
      <c r="CB19" s="126"/>
      <c r="CC19" s="126"/>
      <c r="CD19" s="126"/>
      <c r="CE19" s="126"/>
      <c r="CF19" s="126"/>
      <c r="CG19" s="126"/>
      <c r="CH19" s="126"/>
      <c r="CI19" s="126"/>
      <c r="CJ19" s="126"/>
      <c r="CK19" s="126"/>
      <c r="CL19" s="126"/>
      <c r="CM19" s="126"/>
      <c r="CN19" s="126"/>
      <c r="CO19" s="126"/>
      <c r="CP19" s="126"/>
      <c r="CQ19" s="126"/>
      <c r="CR19" s="126"/>
      <c r="CS19" s="126"/>
      <c r="CT19" s="126"/>
      <c r="CU19" s="126"/>
      <c r="CV19" s="126"/>
      <c r="CW19" s="126"/>
      <c r="CX19" s="126"/>
      <c r="CY19" s="126"/>
      <c r="CZ19" s="126"/>
      <c r="DA19" s="126"/>
      <c r="DB19" s="126"/>
      <c r="DC19" s="126"/>
      <c r="DD19" s="126"/>
      <c r="DE19" s="126"/>
      <c r="DF19" s="126"/>
      <c r="DG19" s="126"/>
      <c r="DH19" s="126"/>
      <c r="DI19" s="126"/>
      <c r="DJ19" s="126"/>
      <c r="DK19" s="126"/>
      <c r="DL19" s="126"/>
      <c r="DM19" s="126"/>
      <c r="DN19" s="126"/>
      <c r="DO19" s="126"/>
      <c r="DP19" s="126"/>
      <c r="DQ19" s="126"/>
      <c r="DR19" s="126"/>
      <c r="DS19" s="126"/>
      <c r="DT19" s="126"/>
      <c r="DU19" s="126"/>
      <c r="DV19" s="126"/>
      <c r="DW19" s="126"/>
      <c r="DX19" s="126"/>
      <c r="DY19" s="126"/>
      <c r="DZ19" s="126"/>
      <c r="EA19" s="126"/>
      <c r="EB19" s="126"/>
      <c r="EC19" s="126"/>
      <c r="ED19" s="126"/>
      <c r="EE19" s="126"/>
      <c r="EF19" s="126"/>
      <c r="EG19" s="126"/>
      <c r="EH19" s="126"/>
      <c r="EI19" s="126"/>
      <c r="EJ19" s="126"/>
      <c r="EK19" s="126"/>
      <c r="EL19" s="126"/>
      <c r="EM19" s="126"/>
      <c r="EN19" s="126"/>
      <c r="EO19" s="126"/>
      <c r="EP19" s="126"/>
      <c r="EQ19" s="126"/>
      <c r="ER19" s="126"/>
      <c r="ES19" s="126"/>
      <c r="ET19" s="126"/>
      <c r="EU19" s="126"/>
      <c r="EV19" s="126"/>
      <c r="EW19" s="126"/>
      <c r="EX19" s="126"/>
      <c r="EY19" s="126"/>
      <c r="EZ19" s="126"/>
      <c r="FA19" s="126"/>
      <c r="FB19" s="126"/>
      <c r="FC19" s="126"/>
      <c r="FD19" s="126"/>
      <c r="FE19" s="126"/>
      <c r="FF19" s="126"/>
      <c r="FG19" s="126"/>
      <c r="FH19" s="126"/>
      <c r="FI19" s="126"/>
      <c r="FJ19" s="126"/>
      <c r="FK19" s="126"/>
      <c r="FL19" s="126"/>
      <c r="FM19" s="126"/>
      <c r="FN19" s="126"/>
      <c r="FO19" s="126"/>
      <c r="FP19" s="126"/>
      <c r="FQ19" s="126"/>
      <c r="FR19" s="126"/>
      <c r="FS19" s="126"/>
      <c r="FT19" s="126"/>
      <c r="FU19" s="126"/>
      <c r="FV19" s="126"/>
      <c r="FW19" s="126"/>
      <c r="FX19" s="126"/>
      <c r="FY19" s="126"/>
      <c r="FZ19" s="126"/>
      <c r="GA19" s="126"/>
      <c r="GB19" s="126"/>
      <c r="GC19" s="126"/>
      <c r="GD19" s="126"/>
      <c r="GE19" s="126"/>
      <c r="GF19" s="126"/>
      <c r="GG19" s="126"/>
      <c r="GH19" s="126"/>
      <c r="GI19" s="126"/>
      <c r="GJ19" s="126"/>
      <c r="GK19" s="126"/>
      <c r="GL19" s="126"/>
      <c r="GM19" s="126"/>
      <c r="GN19" s="126"/>
      <c r="GO19" s="126"/>
      <c r="GP19" s="126"/>
      <c r="GQ19" s="126"/>
      <c r="GR19" s="126"/>
      <c r="GS19" s="126"/>
      <c r="GT19" s="126"/>
      <c r="GU19" s="126"/>
      <c r="GV19" s="126"/>
      <c r="GW19" s="126"/>
      <c r="GX19" s="126"/>
      <c r="GY19" s="126"/>
      <c r="GZ19" s="126"/>
      <c r="HA19" s="126"/>
      <c r="HB19" s="126"/>
      <c r="HC19" s="126"/>
      <c r="HD19" s="126"/>
      <c r="HE19" s="126"/>
      <c r="HF19" s="126"/>
      <c r="HG19" s="126"/>
      <c r="HH19" s="126"/>
      <c r="HI19" s="126"/>
      <c r="HJ19" s="126"/>
      <c r="HK19" s="126"/>
      <c r="HL19" s="126"/>
      <c r="HM19" s="126"/>
      <c r="HN19" s="126"/>
      <c r="HO19" s="126"/>
      <c r="HP19" s="126"/>
      <c r="HQ19" s="126"/>
      <c r="HR19" s="126"/>
      <c r="HS19" s="126"/>
      <c r="HT19" s="126"/>
      <c r="HU19" s="126"/>
      <c r="HV19" s="126"/>
      <c r="HW19" s="126"/>
      <c r="HX19" s="126"/>
      <c r="HY19" s="126"/>
      <c r="HZ19" s="126"/>
      <c r="IA19" s="126"/>
      <c r="IB19" s="126"/>
      <c r="IC19" s="126"/>
      <c r="ID19" s="126"/>
      <c r="IE19" s="126"/>
      <c r="IF19" s="126"/>
      <c r="IG19" s="126"/>
      <c r="IH19" s="126"/>
      <c r="II19" s="126"/>
      <c r="IJ19" s="126"/>
      <c r="IK19" s="126"/>
      <c r="IL19" s="126"/>
      <c r="IM19" s="126"/>
      <c r="IN19" s="126"/>
      <c r="IO19" s="126"/>
      <c r="IP19" s="126"/>
      <c r="IQ19" s="126"/>
      <c r="IR19" s="126"/>
      <c r="IS19" s="126"/>
      <c r="IT19" s="126"/>
      <c r="IU19" s="126"/>
    </row>
    <row r="20" spans="1:255" s="127" customFormat="1" ht="46.5" customHeight="1">
      <c r="A20" s="128" t="s">
        <v>734</v>
      </c>
      <c r="B20" s="125"/>
      <c r="C20" s="125"/>
      <c r="D20" s="126"/>
      <c r="E20" s="126"/>
      <c r="F20" s="126"/>
      <c r="G20" s="126"/>
      <c r="H20" s="126"/>
      <c r="I20" s="126"/>
      <c r="J20" s="126"/>
      <c r="K20" s="126"/>
      <c r="L20" s="126"/>
      <c r="M20" s="126"/>
      <c r="N20" s="126"/>
      <c r="O20" s="126"/>
      <c r="P20" s="126"/>
      <c r="Q20" s="126"/>
      <c r="R20" s="126"/>
      <c r="S20" s="126"/>
      <c r="T20" s="126"/>
      <c r="U20" s="126"/>
      <c r="V20" s="126"/>
      <c r="W20" s="126"/>
      <c r="X20" s="126"/>
      <c r="Y20" s="126"/>
      <c r="Z20" s="126"/>
      <c r="AA20" s="126"/>
      <c r="AB20" s="126"/>
      <c r="AC20" s="126"/>
      <c r="AD20" s="126"/>
      <c r="AE20" s="126"/>
      <c r="AF20" s="126"/>
      <c r="AG20" s="126"/>
      <c r="AH20" s="126"/>
      <c r="AI20" s="126"/>
      <c r="AJ20" s="126"/>
      <c r="AK20" s="126"/>
      <c r="AL20" s="126"/>
      <c r="AM20" s="126"/>
      <c r="AN20" s="126"/>
      <c r="AO20" s="126"/>
      <c r="AP20" s="126"/>
      <c r="AQ20" s="126"/>
      <c r="AR20" s="126"/>
      <c r="AS20" s="126"/>
      <c r="AT20" s="126"/>
      <c r="AU20" s="126"/>
      <c r="AV20" s="126"/>
      <c r="AW20" s="126"/>
      <c r="AX20" s="126"/>
      <c r="AY20" s="126"/>
      <c r="AZ20" s="126"/>
      <c r="BA20" s="126"/>
      <c r="BB20" s="126"/>
      <c r="BC20" s="126"/>
      <c r="BD20" s="126"/>
      <c r="BE20" s="126"/>
      <c r="BF20" s="126"/>
      <c r="BG20" s="126"/>
      <c r="BH20" s="126"/>
      <c r="BI20" s="126"/>
      <c r="BJ20" s="126"/>
      <c r="BK20" s="126"/>
      <c r="BL20" s="126"/>
      <c r="BM20" s="126"/>
      <c r="BN20" s="126"/>
      <c r="BO20" s="126"/>
      <c r="BP20" s="126"/>
      <c r="BQ20" s="126"/>
      <c r="BR20" s="126"/>
      <c r="BS20" s="126"/>
      <c r="BT20" s="126"/>
      <c r="BU20" s="126"/>
      <c r="BV20" s="126"/>
      <c r="BW20" s="126"/>
      <c r="BX20" s="126"/>
      <c r="BY20" s="126"/>
      <c r="BZ20" s="126"/>
      <c r="CA20" s="126"/>
      <c r="CB20" s="126"/>
      <c r="CC20" s="126"/>
      <c r="CD20" s="126"/>
      <c r="CE20" s="126"/>
      <c r="CF20" s="126"/>
      <c r="CG20" s="126"/>
      <c r="CH20" s="126"/>
      <c r="CI20" s="126"/>
      <c r="CJ20" s="126"/>
      <c r="CK20" s="126"/>
      <c r="CL20" s="126"/>
      <c r="CM20" s="126"/>
      <c r="CN20" s="126"/>
      <c r="CO20" s="126"/>
      <c r="CP20" s="126"/>
      <c r="CQ20" s="126"/>
      <c r="CR20" s="126"/>
      <c r="CS20" s="126"/>
      <c r="CT20" s="126"/>
      <c r="CU20" s="126"/>
      <c r="CV20" s="126"/>
      <c r="CW20" s="126"/>
      <c r="CX20" s="126"/>
      <c r="CY20" s="126"/>
      <c r="CZ20" s="126"/>
      <c r="DA20" s="126"/>
      <c r="DB20" s="126"/>
      <c r="DC20" s="126"/>
      <c r="DD20" s="126"/>
      <c r="DE20" s="126"/>
      <c r="DF20" s="126"/>
      <c r="DG20" s="126"/>
      <c r="DH20" s="126"/>
      <c r="DI20" s="126"/>
      <c r="DJ20" s="126"/>
      <c r="DK20" s="126"/>
      <c r="DL20" s="126"/>
      <c r="DM20" s="126"/>
      <c r="DN20" s="126"/>
      <c r="DO20" s="126"/>
      <c r="DP20" s="126"/>
      <c r="DQ20" s="126"/>
      <c r="DR20" s="126"/>
      <c r="DS20" s="126"/>
      <c r="DT20" s="126"/>
      <c r="DU20" s="126"/>
      <c r="DV20" s="126"/>
      <c r="DW20" s="126"/>
      <c r="DX20" s="126"/>
      <c r="DY20" s="126"/>
      <c r="DZ20" s="126"/>
      <c r="EA20" s="126"/>
      <c r="EB20" s="126"/>
      <c r="EC20" s="126"/>
      <c r="ED20" s="126"/>
      <c r="EE20" s="126"/>
      <c r="EF20" s="126"/>
      <c r="EG20" s="126"/>
      <c r="EH20" s="126"/>
      <c r="EI20" s="126"/>
      <c r="EJ20" s="126"/>
      <c r="EK20" s="126"/>
      <c r="EL20" s="126"/>
      <c r="EM20" s="126"/>
      <c r="EN20" s="126"/>
      <c r="EO20" s="126"/>
      <c r="EP20" s="126"/>
      <c r="EQ20" s="126"/>
      <c r="ER20" s="126"/>
      <c r="ES20" s="126"/>
      <c r="ET20" s="126"/>
      <c r="EU20" s="126"/>
      <c r="EV20" s="126"/>
      <c r="EW20" s="126"/>
      <c r="EX20" s="126"/>
      <c r="EY20" s="126"/>
      <c r="EZ20" s="126"/>
      <c r="FA20" s="126"/>
      <c r="FB20" s="126"/>
      <c r="FC20" s="126"/>
      <c r="FD20" s="126"/>
      <c r="FE20" s="126"/>
      <c r="FF20" s="126"/>
      <c r="FG20" s="126"/>
      <c r="FH20" s="126"/>
      <c r="FI20" s="126"/>
      <c r="FJ20" s="126"/>
      <c r="FK20" s="126"/>
      <c r="FL20" s="126"/>
      <c r="FM20" s="126"/>
      <c r="FN20" s="126"/>
      <c r="FO20" s="126"/>
      <c r="FP20" s="126"/>
      <c r="FQ20" s="126"/>
      <c r="FR20" s="126"/>
      <c r="FS20" s="126"/>
      <c r="FT20" s="126"/>
      <c r="FU20" s="126"/>
      <c r="FV20" s="126"/>
      <c r="FW20" s="126"/>
      <c r="FX20" s="126"/>
      <c r="FY20" s="126"/>
      <c r="FZ20" s="126"/>
      <c r="GA20" s="126"/>
      <c r="GB20" s="126"/>
      <c r="GC20" s="126"/>
      <c r="GD20" s="126"/>
      <c r="GE20" s="126"/>
      <c r="GF20" s="126"/>
      <c r="GG20" s="126"/>
      <c r="GH20" s="126"/>
      <c r="GI20" s="126"/>
      <c r="GJ20" s="126"/>
      <c r="GK20" s="126"/>
      <c r="GL20" s="126"/>
      <c r="GM20" s="126"/>
      <c r="GN20" s="126"/>
      <c r="GO20" s="126"/>
      <c r="GP20" s="126"/>
      <c r="GQ20" s="126"/>
      <c r="GR20" s="126"/>
      <c r="GS20" s="126"/>
      <c r="GT20" s="126"/>
      <c r="GU20" s="126"/>
      <c r="GV20" s="126"/>
      <c r="GW20" s="126"/>
      <c r="GX20" s="126"/>
      <c r="GY20" s="126"/>
      <c r="GZ20" s="126"/>
      <c r="HA20" s="126"/>
      <c r="HB20" s="126"/>
      <c r="HC20" s="126"/>
      <c r="HD20" s="126"/>
      <c r="HE20" s="126"/>
      <c r="HF20" s="126"/>
      <c r="HG20" s="126"/>
      <c r="HH20" s="126"/>
      <c r="HI20" s="126"/>
      <c r="HJ20" s="126"/>
      <c r="HK20" s="126"/>
      <c r="HL20" s="126"/>
      <c r="HM20" s="126"/>
      <c r="HN20" s="126"/>
      <c r="HO20" s="126"/>
      <c r="HP20" s="126"/>
      <c r="HQ20" s="126"/>
      <c r="HR20" s="126"/>
      <c r="HS20" s="126"/>
      <c r="HT20" s="126"/>
      <c r="HU20" s="126"/>
      <c r="HV20" s="126"/>
      <c r="HW20" s="126"/>
      <c r="HX20" s="126"/>
      <c r="HY20" s="126"/>
      <c r="HZ20" s="126"/>
      <c r="IA20" s="126"/>
      <c r="IB20" s="126"/>
      <c r="IC20" s="126"/>
      <c r="ID20" s="126"/>
      <c r="IE20" s="126"/>
      <c r="IF20" s="126"/>
      <c r="IG20" s="126"/>
      <c r="IH20" s="126"/>
      <c r="II20" s="126"/>
      <c r="IJ20" s="126"/>
      <c r="IK20" s="126"/>
      <c r="IL20" s="126"/>
      <c r="IM20" s="126"/>
      <c r="IN20" s="126"/>
      <c r="IO20" s="126"/>
      <c r="IP20" s="126"/>
      <c r="IQ20" s="126"/>
      <c r="IR20" s="126"/>
      <c r="IS20" s="126"/>
      <c r="IT20" s="126"/>
      <c r="IU20" s="126"/>
    </row>
    <row r="21" spans="1:255" s="127" customFormat="1" ht="28.5">
      <c r="A21" s="128" t="s">
        <v>735</v>
      </c>
      <c r="B21" s="125"/>
      <c r="C21" s="125"/>
      <c r="D21" s="126"/>
      <c r="E21" s="126"/>
      <c r="F21" s="126"/>
      <c r="G21" s="126"/>
      <c r="H21" s="126"/>
      <c r="I21" s="126"/>
      <c r="J21" s="126"/>
      <c r="K21" s="126"/>
      <c r="L21" s="126"/>
      <c r="M21" s="126"/>
      <c r="N21" s="126"/>
      <c r="O21" s="126"/>
      <c r="P21" s="126"/>
      <c r="Q21" s="126"/>
      <c r="R21" s="126"/>
      <c r="S21" s="126"/>
      <c r="T21" s="126"/>
      <c r="U21" s="126"/>
      <c r="V21" s="126"/>
      <c r="W21" s="126"/>
      <c r="X21" s="126"/>
      <c r="Y21" s="126"/>
      <c r="Z21" s="126"/>
      <c r="AA21" s="126"/>
      <c r="AB21" s="126"/>
      <c r="AC21" s="126"/>
      <c r="AD21" s="126"/>
      <c r="AE21" s="126"/>
      <c r="AF21" s="126"/>
      <c r="AG21" s="126"/>
      <c r="AH21" s="126"/>
      <c r="AI21" s="126"/>
      <c r="AJ21" s="126"/>
      <c r="AK21" s="126"/>
      <c r="AL21" s="126"/>
      <c r="AM21" s="126"/>
      <c r="AN21" s="126"/>
      <c r="AO21" s="126"/>
      <c r="AP21" s="126"/>
      <c r="AQ21" s="126"/>
      <c r="AR21" s="126"/>
      <c r="AS21" s="126"/>
      <c r="AT21" s="126"/>
      <c r="AU21" s="126"/>
      <c r="AV21" s="126"/>
      <c r="AW21" s="126"/>
      <c r="AX21" s="126"/>
      <c r="AY21" s="126"/>
      <c r="AZ21" s="126"/>
      <c r="BA21" s="126"/>
      <c r="BB21" s="126"/>
      <c r="BC21" s="126"/>
      <c r="BD21" s="126"/>
      <c r="BE21" s="126"/>
      <c r="BF21" s="126"/>
      <c r="BG21" s="126"/>
      <c r="BH21" s="126"/>
      <c r="BI21" s="126"/>
      <c r="BJ21" s="126"/>
      <c r="BK21" s="126"/>
      <c r="BL21" s="126"/>
      <c r="BM21" s="126"/>
      <c r="BN21" s="126"/>
      <c r="BO21" s="126"/>
      <c r="BP21" s="126"/>
      <c r="BQ21" s="126"/>
      <c r="BR21" s="126"/>
      <c r="BS21" s="126"/>
      <c r="BT21" s="126"/>
      <c r="BU21" s="126"/>
      <c r="BV21" s="126"/>
      <c r="BW21" s="126"/>
      <c r="BX21" s="126"/>
      <c r="BY21" s="126"/>
      <c r="BZ21" s="126"/>
      <c r="CA21" s="126"/>
      <c r="CB21" s="126"/>
      <c r="CC21" s="126"/>
      <c r="CD21" s="126"/>
      <c r="CE21" s="126"/>
      <c r="CF21" s="126"/>
      <c r="CG21" s="126"/>
      <c r="CH21" s="126"/>
      <c r="CI21" s="126"/>
      <c r="CJ21" s="126"/>
      <c r="CK21" s="126"/>
      <c r="CL21" s="126"/>
      <c r="CM21" s="126"/>
      <c r="CN21" s="126"/>
      <c r="CO21" s="126"/>
      <c r="CP21" s="126"/>
      <c r="CQ21" s="126"/>
      <c r="CR21" s="126"/>
      <c r="CS21" s="126"/>
      <c r="CT21" s="126"/>
      <c r="CU21" s="126"/>
      <c r="CV21" s="126"/>
      <c r="CW21" s="126"/>
      <c r="CX21" s="126"/>
      <c r="CY21" s="126"/>
      <c r="CZ21" s="126"/>
      <c r="DA21" s="126"/>
      <c r="DB21" s="126"/>
      <c r="DC21" s="126"/>
      <c r="DD21" s="126"/>
      <c r="DE21" s="126"/>
      <c r="DF21" s="126"/>
      <c r="DG21" s="126"/>
      <c r="DH21" s="126"/>
      <c r="DI21" s="126"/>
      <c r="DJ21" s="126"/>
      <c r="DK21" s="126"/>
      <c r="DL21" s="126"/>
      <c r="DM21" s="126"/>
      <c r="DN21" s="126"/>
      <c r="DO21" s="126"/>
      <c r="DP21" s="126"/>
      <c r="DQ21" s="126"/>
      <c r="DR21" s="126"/>
      <c r="DS21" s="126"/>
      <c r="DT21" s="126"/>
      <c r="DU21" s="126"/>
      <c r="DV21" s="126"/>
      <c r="DW21" s="126"/>
      <c r="DX21" s="126"/>
      <c r="DY21" s="126"/>
      <c r="DZ21" s="126"/>
      <c r="EA21" s="126"/>
      <c r="EB21" s="126"/>
      <c r="EC21" s="126"/>
      <c r="ED21" s="126"/>
      <c r="EE21" s="126"/>
      <c r="EF21" s="126"/>
      <c r="EG21" s="126"/>
      <c r="EH21" s="126"/>
      <c r="EI21" s="126"/>
      <c r="EJ21" s="126"/>
      <c r="EK21" s="126"/>
      <c r="EL21" s="126"/>
      <c r="EM21" s="126"/>
      <c r="EN21" s="126"/>
      <c r="EO21" s="126"/>
      <c r="EP21" s="126"/>
      <c r="EQ21" s="126"/>
      <c r="ER21" s="126"/>
      <c r="ES21" s="126"/>
      <c r="ET21" s="126"/>
      <c r="EU21" s="126"/>
      <c r="EV21" s="126"/>
      <c r="EW21" s="126"/>
      <c r="EX21" s="126"/>
      <c r="EY21" s="126"/>
      <c r="EZ21" s="126"/>
      <c r="FA21" s="126"/>
      <c r="FB21" s="126"/>
      <c r="FC21" s="126"/>
      <c r="FD21" s="126"/>
      <c r="FE21" s="126"/>
      <c r="FF21" s="126"/>
      <c r="FG21" s="126"/>
      <c r="FH21" s="126"/>
      <c r="FI21" s="126"/>
      <c r="FJ21" s="126"/>
      <c r="FK21" s="126"/>
      <c r="FL21" s="126"/>
      <c r="FM21" s="126"/>
      <c r="FN21" s="126"/>
      <c r="FO21" s="126"/>
      <c r="FP21" s="126"/>
      <c r="FQ21" s="126"/>
      <c r="FR21" s="126"/>
      <c r="FS21" s="126"/>
      <c r="FT21" s="126"/>
      <c r="FU21" s="126"/>
      <c r="FV21" s="126"/>
      <c r="FW21" s="126"/>
      <c r="FX21" s="126"/>
      <c r="FY21" s="126"/>
      <c r="FZ21" s="126"/>
      <c r="GA21" s="126"/>
      <c r="GB21" s="126"/>
      <c r="GC21" s="126"/>
      <c r="GD21" s="126"/>
      <c r="GE21" s="126"/>
      <c r="GF21" s="126"/>
      <c r="GG21" s="126"/>
      <c r="GH21" s="126"/>
      <c r="GI21" s="126"/>
      <c r="GJ21" s="126"/>
      <c r="GK21" s="126"/>
      <c r="GL21" s="126"/>
      <c r="GM21" s="126"/>
      <c r="GN21" s="126"/>
      <c r="GO21" s="126"/>
      <c r="GP21" s="126"/>
      <c r="GQ21" s="126"/>
      <c r="GR21" s="126"/>
      <c r="GS21" s="126"/>
      <c r="GT21" s="126"/>
      <c r="GU21" s="126"/>
      <c r="GV21" s="126"/>
      <c r="GW21" s="126"/>
      <c r="GX21" s="126"/>
      <c r="GY21" s="126"/>
      <c r="GZ21" s="126"/>
      <c r="HA21" s="126"/>
      <c r="HB21" s="126"/>
      <c r="HC21" s="126"/>
      <c r="HD21" s="126"/>
      <c r="HE21" s="126"/>
      <c r="HF21" s="126"/>
      <c r="HG21" s="126"/>
      <c r="HH21" s="126"/>
      <c r="HI21" s="126"/>
      <c r="HJ21" s="126"/>
      <c r="HK21" s="126"/>
      <c r="HL21" s="126"/>
      <c r="HM21" s="126"/>
      <c r="HN21" s="126"/>
      <c r="HO21" s="126"/>
      <c r="HP21" s="126"/>
      <c r="HQ21" s="126"/>
      <c r="HR21" s="126"/>
      <c r="HS21" s="126"/>
      <c r="HT21" s="126"/>
      <c r="HU21" s="126"/>
      <c r="HV21" s="126"/>
      <c r="HW21" s="126"/>
      <c r="HX21" s="126"/>
      <c r="HY21" s="126"/>
      <c r="HZ21" s="126"/>
      <c r="IA21" s="126"/>
      <c r="IB21" s="126"/>
      <c r="IC21" s="126"/>
      <c r="ID21" s="126"/>
      <c r="IE21" s="126"/>
      <c r="IF21" s="126"/>
      <c r="IG21" s="126"/>
      <c r="IH21" s="126"/>
      <c r="II21" s="126"/>
      <c r="IJ21" s="126"/>
      <c r="IK21" s="126"/>
      <c r="IL21" s="126"/>
      <c r="IM21" s="126"/>
      <c r="IN21" s="126"/>
      <c r="IO21" s="126"/>
      <c r="IP21" s="126"/>
      <c r="IQ21" s="126"/>
      <c r="IR21" s="126"/>
      <c r="IS21" s="126"/>
      <c r="IT21" s="126"/>
      <c r="IU21" s="126"/>
    </row>
    <row r="22" spans="1:255" s="127" customFormat="1" ht="28.5">
      <c r="A22" s="128" t="s">
        <v>736</v>
      </c>
      <c r="B22" s="125"/>
      <c r="C22" s="125"/>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6"/>
      <c r="AM22" s="126"/>
      <c r="AN22" s="126"/>
      <c r="AO22" s="126"/>
      <c r="AP22" s="126"/>
      <c r="AQ22" s="126"/>
      <c r="AR22" s="126"/>
      <c r="AS22" s="126"/>
      <c r="AT22" s="126"/>
      <c r="AU22" s="126"/>
      <c r="AV22" s="126"/>
      <c r="AW22" s="126"/>
      <c r="AX22" s="126"/>
      <c r="AY22" s="126"/>
      <c r="AZ22" s="126"/>
      <c r="BA22" s="126"/>
      <c r="BB22" s="126"/>
      <c r="BC22" s="126"/>
      <c r="BD22" s="126"/>
      <c r="BE22" s="126"/>
      <c r="BF22" s="126"/>
      <c r="BG22" s="126"/>
      <c r="BH22" s="126"/>
      <c r="BI22" s="126"/>
      <c r="BJ22" s="126"/>
      <c r="BK22" s="126"/>
      <c r="BL22" s="126"/>
      <c r="BM22" s="126"/>
      <c r="BN22" s="126"/>
      <c r="BO22" s="126"/>
      <c r="BP22" s="126"/>
      <c r="BQ22" s="126"/>
      <c r="BR22" s="126"/>
      <c r="BS22" s="126"/>
      <c r="BT22" s="126"/>
      <c r="BU22" s="126"/>
      <c r="BV22" s="126"/>
      <c r="BW22" s="126"/>
      <c r="BX22" s="126"/>
      <c r="BY22" s="126"/>
      <c r="BZ22" s="126"/>
      <c r="CA22" s="126"/>
      <c r="CB22" s="126"/>
      <c r="CC22" s="126"/>
      <c r="CD22" s="126"/>
      <c r="CE22" s="126"/>
      <c r="CF22" s="126"/>
      <c r="CG22" s="126"/>
      <c r="CH22" s="126"/>
      <c r="CI22" s="126"/>
      <c r="CJ22" s="126"/>
      <c r="CK22" s="126"/>
      <c r="CL22" s="126"/>
      <c r="CM22" s="126"/>
      <c r="CN22" s="126"/>
      <c r="CO22" s="126"/>
      <c r="CP22" s="126"/>
      <c r="CQ22" s="126"/>
      <c r="CR22" s="126"/>
      <c r="CS22" s="126"/>
      <c r="CT22" s="126"/>
      <c r="CU22" s="126"/>
      <c r="CV22" s="126"/>
      <c r="CW22" s="126"/>
      <c r="CX22" s="126"/>
      <c r="CY22" s="126"/>
      <c r="CZ22" s="126"/>
      <c r="DA22" s="126"/>
      <c r="DB22" s="126"/>
      <c r="DC22" s="126"/>
      <c r="DD22" s="126"/>
      <c r="DE22" s="126"/>
      <c r="DF22" s="126"/>
      <c r="DG22" s="126"/>
      <c r="DH22" s="126"/>
      <c r="DI22" s="126"/>
      <c r="DJ22" s="126"/>
      <c r="DK22" s="126"/>
      <c r="DL22" s="126"/>
      <c r="DM22" s="126"/>
      <c r="DN22" s="126"/>
      <c r="DO22" s="126"/>
      <c r="DP22" s="126"/>
      <c r="DQ22" s="126"/>
      <c r="DR22" s="126"/>
      <c r="DS22" s="126"/>
      <c r="DT22" s="126"/>
      <c r="DU22" s="126"/>
      <c r="DV22" s="126"/>
      <c r="DW22" s="126"/>
      <c r="DX22" s="126"/>
      <c r="DY22" s="126"/>
      <c r="DZ22" s="126"/>
      <c r="EA22" s="126"/>
      <c r="EB22" s="126"/>
      <c r="EC22" s="126"/>
      <c r="ED22" s="126"/>
      <c r="EE22" s="126"/>
      <c r="EF22" s="126"/>
      <c r="EG22" s="126"/>
      <c r="EH22" s="126"/>
      <c r="EI22" s="126"/>
      <c r="EJ22" s="126"/>
      <c r="EK22" s="126"/>
      <c r="EL22" s="126"/>
      <c r="EM22" s="126"/>
      <c r="EN22" s="126"/>
      <c r="EO22" s="126"/>
      <c r="EP22" s="126"/>
      <c r="EQ22" s="126"/>
      <c r="ER22" s="126"/>
      <c r="ES22" s="126"/>
      <c r="ET22" s="126"/>
      <c r="EU22" s="126"/>
      <c r="EV22" s="126"/>
      <c r="EW22" s="126"/>
      <c r="EX22" s="126"/>
      <c r="EY22" s="126"/>
      <c r="EZ22" s="126"/>
      <c r="FA22" s="126"/>
      <c r="FB22" s="126"/>
      <c r="FC22" s="126"/>
      <c r="FD22" s="126"/>
      <c r="FE22" s="126"/>
      <c r="FF22" s="126"/>
      <c r="FG22" s="126"/>
      <c r="FH22" s="126"/>
      <c r="FI22" s="126"/>
      <c r="FJ22" s="126"/>
      <c r="FK22" s="126"/>
      <c r="FL22" s="126"/>
      <c r="FM22" s="126"/>
      <c r="FN22" s="126"/>
      <c r="FO22" s="126"/>
      <c r="FP22" s="126"/>
      <c r="FQ22" s="126"/>
      <c r="FR22" s="126"/>
      <c r="FS22" s="126"/>
      <c r="FT22" s="126"/>
      <c r="FU22" s="126"/>
      <c r="FV22" s="126"/>
      <c r="FW22" s="126"/>
      <c r="FX22" s="126"/>
      <c r="FY22" s="126"/>
      <c r="FZ22" s="126"/>
      <c r="GA22" s="126"/>
      <c r="GB22" s="126"/>
      <c r="GC22" s="126"/>
      <c r="GD22" s="126"/>
      <c r="GE22" s="126"/>
      <c r="GF22" s="126"/>
      <c r="GG22" s="126"/>
      <c r="GH22" s="126"/>
      <c r="GI22" s="126"/>
      <c r="GJ22" s="126"/>
      <c r="GK22" s="126"/>
      <c r="GL22" s="126"/>
      <c r="GM22" s="126"/>
      <c r="GN22" s="126"/>
      <c r="GO22" s="126"/>
      <c r="GP22" s="126"/>
      <c r="GQ22" s="126"/>
      <c r="GR22" s="126"/>
      <c r="GS22" s="126"/>
      <c r="GT22" s="126"/>
      <c r="GU22" s="126"/>
      <c r="GV22" s="126"/>
      <c r="GW22" s="126"/>
      <c r="GX22" s="126"/>
      <c r="GY22" s="126"/>
      <c r="GZ22" s="126"/>
      <c r="HA22" s="126"/>
      <c r="HB22" s="126"/>
      <c r="HC22" s="126"/>
      <c r="HD22" s="126"/>
      <c r="HE22" s="126"/>
      <c r="HF22" s="126"/>
      <c r="HG22" s="126"/>
      <c r="HH22" s="126"/>
      <c r="HI22" s="126"/>
      <c r="HJ22" s="126"/>
      <c r="HK22" s="126"/>
      <c r="HL22" s="126"/>
      <c r="HM22" s="126"/>
      <c r="HN22" s="126"/>
      <c r="HO22" s="126"/>
      <c r="HP22" s="126"/>
      <c r="HQ22" s="126"/>
      <c r="HR22" s="126"/>
      <c r="HS22" s="126"/>
      <c r="HT22" s="126"/>
      <c r="HU22" s="126"/>
      <c r="HV22" s="126"/>
      <c r="HW22" s="126"/>
      <c r="HX22" s="126"/>
      <c r="HY22" s="126"/>
      <c r="HZ22" s="126"/>
      <c r="IA22" s="126"/>
      <c r="IB22" s="126"/>
      <c r="IC22" s="126"/>
      <c r="ID22" s="126"/>
      <c r="IE22" s="126"/>
      <c r="IF22" s="126"/>
      <c r="IG22" s="126"/>
      <c r="IH22" s="126"/>
      <c r="II22" s="126"/>
      <c r="IJ22" s="126"/>
      <c r="IK22" s="126"/>
      <c r="IL22" s="126"/>
      <c r="IM22" s="126"/>
      <c r="IN22" s="126"/>
      <c r="IO22" s="126"/>
      <c r="IP22" s="126"/>
      <c r="IQ22" s="126"/>
      <c r="IR22" s="126"/>
      <c r="IS22" s="126"/>
      <c r="IT22" s="126"/>
      <c r="IU22" s="126"/>
    </row>
    <row r="23" spans="1:255" s="127" customFormat="1" ht="42.75">
      <c r="A23" s="128" t="s">
        <v>737</v>
      </c>
      <c r="B23" s="125"/>
      <c r="C23" s="125"/>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c r="AO23" s="126"/>
      <c r="AP23" s="126"/>
      <c r="AQ23" s="126"/>
      <c r="AR23" s="126"/>
      <c r="AS23" s="126"/>
      <c r="AT23" s="126"/>
      <c r="AU23" s="126"/>
      <c r="AV23" s="126"/>
      <c r="AW23" s="126"/>
      <c r="AX23" s="126"/>
      <c r="AY23" s="126"/>
      <c r="AZ23" s="126"/>
      <c r="BA23" s="126"/>
      <c r="BB23" s="126"/>
      <c r="BC23" s="126"/>
      <c r="BD23" s="126"/>
      <c r="BE23" s="126"/>
      <c r="BF23" s="126"/>
      <c r="BG23" s="126"/>
      <c r="BH23" s="126"/>
      <c r="BI23" s="126"/>
      <c r="BJ23" s="126"/>
      <c r="BK23" s="126"/>
      <c r="BL23" s="126"/>
      <c r="BM23" s="126"/>
      <c r="BN23" s="126"/>
      <c r="BO23" s="126"/>
      <c r="BP23" s="126"/>
      <c r="BQ23" s="126"/>
      <c r="BR23" s="126"/>
      <c r="BS23" s="126"/>
      <c r="BT23" s="126"/>
      <c r="BU23" s="126"/>
      <c r="BV23" s="126"/>
      <c r="BW23" s="126"/>
      <c r="BX23" s="126"/>
      <c r="BY23" s="126"/>
      <c r="BZ23" s="126"/>
      <c r="CA23" s="126"/>
      <c r="CB23" s="126"/>
      <c r="CC23" s="126"/>
      <c r="CD23" s="126"/>
      <c r="CE23" s="126"/>
      <c r="CF23" s="126"/>
      <c r="CG23" s="126"/>
      <c r="CH23" s="126"/>
      <c r="CI23" s="126"/>
      <c r="CJ23" s="126"/>
      <c r="CK23" s="126"/>
      <c r="CL23" s="126"/>
      <c r="CM23" s="126"/>
      <c r="CN23" s="126"/>
      <c r="CO23" s="126"/>
      <c r="CP23" s="126"/>
      <c r="CQ23" s="126"/>
      <c r="CR23" s="126"/>
      <c r="CS23" s="126"/>
      <c r="CT23" s="126"/>
      <c r="CU23" s="126"/>
      <c r="CV23" s="126"/>
      <c r="CW23" s="126"/>
      <c r="CX23" s="126"/>
      <c r="CY23" s="126"/>
      <c r="CZ23" s="126"/>
      <c r="DA23" s="126"/>
      <c r="DB23" s="126"/>
      <c r="DC23" s="126"/>
      <c r="DD23" s="126"/>
      <c r="DE23" s="126"/>
      <c r="DF23" s="126"/>
      <c r="DG23" s="126"/>
      <c r="DH23" s="126"/>
      <c r="DI23" s="126"/>
      <c r="DJ23" s="126"/>
      <c r="DK23" s="126"/>
      <c r="DL23" s="126"/>
      <c r="DM23" s="126"/>
      <c r="DN23" s="126"/>
      <c r="DO23" s="126"/>
      <c r="DP23" s="126"/>
      <c r="DQ23" s="126"/>
      <c r="DR23" s="126"/>
      <c r="DS23" s="126"/>
      <c r="DT23" s="126"/>
      <c r="DU23" s="126"/>
      <c r="DV23" s="126"/>
      <c r="DW23" s="126"/>
      <c r="DX23" s="126"/>
      <c r="DY23" s="126"/>
      <c r="DZ23" s="126"/>
      <c r="EA23" s="126"/>
      <c r="EB23" s="126"/>
      <c r="EC23" s="126"/>
      <c r="ED23" s="126"/>
      <c r="EE23" s="126"/>
      <c r="EF23" s="126"/>
      <c r="EG23" s="126"/>
      <c r="EH23" s="126"/>
      <c r="EI23" s="126"/>
      <c r="EJ23" s="126"/>
      <c r="EK23" s="126"/>
      <c r="EL23" s="126"/>
      <c r="EM23" s="126"/>
      <c r="EN23" s="126"/>
      <c r="EO23" s="126"/>
      <c r="EP23" s="126"/>
      <c r="EQ23" s="126"/>
      <c r="ER23" s="126"/>
      <c r="ES23" s="126"/>
      <c r="ET23" s="126"/>
      <c r="EU23" s="126"/>
      <c r="EV23" s="126"/>
      <c r="EW23" s="126"/>
      <c r="EX23" s="126"/>
      <c r="EY23" s="126"/>
      <c r="EZ23" s="126"/>
      <c r="FA23" s="126"/>
      <c r="FB23" s="126"/>
      <c r="FC23" s="126"/>
      <c r="FD23" s="126"/>
      <c r="FE23" s="126"/>
      <c r="FF23" s="126"/>
      <c r="FG23" s="126"/>
      <c r="FH23" s="126"/>
      <c r="FI23" s="126"/>
      <c r="FJ23" s="126"/>
      <c r="FK23" s="126"/>
      <c r="FL23" s="126"/>
      <c r="FM23" s="126"/>
      <c r="FN23" s="126"/>
      <c r="FO23" s="126"/>
      <c r="FP23" s="126"/>
      <c r="FQ23" s="126"/>
      <c r="FR23" s="126"/>
      <c r="FS23" s="126"/>
      <c r="FT23" s="126"/>
      <c r="FU23" s="126"/>
      <c r="FV23" s="126"/>
      <c r="FW23" s="126"/>
      <c r="FX23" s="126"/>
      <c r="FY23" s="126"/>
      <c r="FZ23" s="126"/>
      <c r="GA23" s="126"/>
      <c r="GB23" s="126"/>
      <c r="GC23" s="126"/>
      <c r="GD23" s="126"/>
      <c r="GE23" s="126"/>
      <c r="GF23" s="126"/>
      <c r="GG23" s="126"/>
      <c r="GH23" s="126"/>
      <c r="GI23" s="126"/>
      <c r="GJ23" s="126"/>
      <c r="GK23" s="126"/>
      <c r="GL23" s="126"/>
      <c r="GM23" s="126"/>
      <c r="GN23" s="126"/>
      <c r="GO23" s="126"/>
      <c r="GP23" s="126"/>
      <c r="GQ23" s="126"/>
      <c r="GR23" s="126"/>
      <c r="GS23" s="126"/>
      <c r="GT23" s="126"/>
      <c r="GU23" s="126"/>
      <c r="GV23" s="126"/>
      <c r="GW23" s="126"/>
      <c r="GX23" s="126"/>
      <c r="GY23" s="126"/>
      <c r="GZ23" s="126"/>
      <c r="HA23" s="126"/>
      <c r="HB23" s="126"/>
      <c r="HC23" s="126"/>
      <c r="HD23" s="126"/>
      <c r="HE23" s="126"/>
      <c r="HF23" s="126"/>
      <c r="HG23" s="126"/>
      <c r="HH23" s="126"/>
      <c r="HI23" s="126"/>
      <c r="HJ23" s="126"/>
      <c r="HK23" s="126"/>
      <c r="HL23" s="126"/>
      <c r="HM23" s="126"/>
      <c r="HN23" s="126"/>
      <c r="HO23" s="126"/>
      <c r="HP23" s="126"/>
      <c r="HQ23" s="126"/>
      <c r="HR23" s="126"/>
      <c r="HS23" s="126"/>
      <c r="HT23" s="126"/>
      <c r="HU23" s="126"/>
      <c r="HV23" s="126"/>
      <c r="HW23" s="126"/>
      <c r="HX23" s="126"/>
      <c r="HY23" s="126"/>
      <c r="HZ23" s="126"/>
      <c r="IA23" s="126"/>
      <c r="IB23" s="126"/>
      <c r="IC23" s="126"/>
      <c r="ID23" s="126"/>
      <c r="IE23" s="126"/>
      <c r="IF23" s="126"/>
      <c r="IG23" s="126"/>
      <c r="IH23" s="126"/>
      <c r="II23" s="126"/>
      <c r="IJ23" s="126"/>
      <c r="IK23" s="126"/>
      <c r="IL23" s="126"/>
      <c r="IM23" s="126"/>
      <c r="IN23" s="126"/>
      <c r="IO23" s="126"/>
      <c r="IP23" s="126"/>
      <c r="IQ23" s="126"/>
      <c r="IR23" s="126"/>
      <c r="IS23" s="126"/>
      <c r="IT23" s="126"/>
      <c r="IU23" s="126"/>
    </row>
    <row r="24" spans="1:255" s="127" customFormat="1">
      <c r="A24" s="128" t="s">
        <v>738</v>
      </c>
      <c r="B24" s="125"/>
      <c r="C24" s="125"/>
      <c r="D24" s="126"/>
      <c r="E24" s="126"/>
      <c r="F24" s="126"/>
      <c r="G24" s="126"/>
      <c r="H24" s="126"/>
      <c r="I24" s="126"/>
      <c r="J24" s="126"/>
      <c r="K24" s="126"/>
      <c r="L24" s="126"/>
      <c r="M24" s="126"/>
      <c r="N24" s="126"/>
      <c r="O24" s="126"/>
      <c r="P24" s="126"/>
      <c r="Q24" s="126"/>
      <c r="R24" s="126"/>
      <c r="S24" s="126"/>
      <c r="T24" s="126"/>
      <c r="U24" s="126"/>
      <c r="V24" s="126"/>
      <c r="W24" s="126"/>
      <c r="X24" s="126"/>
      <c r="Y24" s="126"/>
      <c r="Z24" s="126"/>
      <c r="AA24" s="126"/>
      <c r="AB24" s="126"/>
      <c r="AC24" s="126"/>
      <c r="AD24" s="126"/>
      <c r="AE24" s="126"/>
      <c r="AF24" s="126"/>
      <c r="AG24" s="126"/>
      <c r="AH24" s="126"/>
      <c r="AI24" s="126"/>
      <c r="AJ24" s="126"/>
      <c r="AK24" s="126"/>
      <c r="AL24" s="126"/>
      <c r="AM24" s="126"/>
      <c r="AN24" s="126"/>
      <c r="AO24" s="126"/>
      <c r="AP24" s="126"/>
      <c r="AQ24" s="126"/>
      <c r="AR24" s="126"/>
      <c r="AS24" s="126"/>
      <c r="AT24" s="126"/>
      <c r="AU24" s="126"/>
      <c r="AV24" s="126"/>
      <c r="AW24" s="126"/>
      <c r="AX24" s="126"/>
      <c r="AY24" s="126"/>
      <c r="AZ24" s="126"/>
      <c r="BA24" s="126"/>
      <c r="BB24" s="126"/>
      <c r="BC24" s="126"/>
      <c r="BD24" s="126"/>
      <c r="BE24" s="126"/>
      <c r="BF24" s="126"/>
      <c r="BG24" s="126"/>
      <c r="BH24" s="126"/>
      <c r="BI24" s="126"/>
      <c r="BJ24" s="126"/>
      <c r="BK24" s="126"/>
      <c r="BL24" s="126"/>
      <c r="BM24" s="126"/>
      <c r="BN24" s="126"/>
      <c r="BO24" s="126"/>
      <c r="BP24" s="126"/>
      <c r="BQ24" s="126"/>
      <c r="BR24" s="126"/>
      <c r="BS24" s="126"/>
      <c r="BT24" s="126"/>
      <c r="BU24" s="126"/>
      <c r="BV24" s="126"/>
      <c r="BW24" s="126"/>
      <c r="BX24" s="126"/>
      <c r="BY24" s="126"/>
      <c r="BZ24" s="126"/>
      <c r="CA24" s="126"/>
      <c r="CB24" s="126"/>
      <c r="CC24" s="126"/>
      <c r="CD24" s="126"/>
      <c r="CE24" s="126"/>
      <c r="CF24" s="126"/>
      <c r="CG24" s="126"/>
      <c r="CH24" s="126"/>
      <c r="CI24" s="126"/>
      <c r="CJ24" s="126"/>
      <c r="CK24" s="126"/>
      <c r="CL24" s="126"/>
      <c r="CM24" s="126"/>
      <c r="CN24" s="126"/>
      <c r="CO24" s="126"/>
      <c r="CP24" s="126"/>
      <c r="CQ24" s="126"/>
      <c r="CR24" s="126"/>
      <c r="CS24" s="126"/>
      <c r="CT24" s="126"/>
      <c r="CU24" s="126"/>
      <c r="CV24" s="126"/>
      <c r="CW24" s="126"/>
      <c r="CX24" s="126"/>
      <c r="CY24" s="126"/>
      <c r="CZ24" s="126"/>
      <c r="DA24" s="126"/>
      <c r="DB24" s="126"/>
      <c r="DC24" s="126"/>
      <c r="DD24" s="126"/>
      <c r="DE24" s="126"/>
      <c r="DF24" s="126"/>
      <c r="DG24" s="126"/>
      <c r="DH24" s="126"/>
      <c r="DI24" s="126"/>
      <c r="DJ24" s="126"/>
      <c r="DK24" s="126"/>
      <c r="DL24" s="126"/>
      <c r="DM24" s="126"/>
      <c r="DN24" s="126"/>
      <c r="DO24" s="126"/>
      <c r="DP24" s="126"/>
      <c r="DQ24" s="126"/>
      <c r="DR24" s="126"/>
      <c r="DS24" s="126"/>
      <c r="DT24" s="126"/>
      <c r="DU24" s="126"/>
      <c r="DV24" s="126"/>
      <c r="DW24" s="126"/>
      <c r="DX24" s="126"/>
      <c r="DY24" s="126"/>
      <c r="DZ24" s="126"/>
      <c r="EA24" s="126"/>
      <c r="EB24" s="126"/>
      <c r="EC24" s="126"/>
      <c r="ED24" s="126"/>
      <c r="EE24" s="126"/>
      <c r="EF24" s="126"/>
      <c r="EG24" s="126"/>
      <c r="EH24" s="126"/>
      <c r="EI24" s="126"/>
      <c r="EJ24" s="126"/>
      <c r="EK24" s="126"/>
      <c r="EL24" s="126"/>
      <c r="EM24" s="126"/>
      <c r="EN24" s="126"/>
      <c r="EO24" s="126"/>
      <c r="EP24" s="126"/>
      <c r="EQ24" s="126"/>
      <c r="ER24" s="126"/>
      <c r="ES24" s="126"/>
      <c r="ET24" s="126"/>
      <c r="EU24" s="126"/>
      <c r="EV24" s="126"/>
      <c r="EW24" s="126"/>
      <c r="EX24" s="126"/>
      <c r="EY24" s="126"/>
      <c r="EZ24" s="126"/>
      <c r="FA24" s="126"/>
      <c r="FB24" s="126"/>
      <c r="FC24" s="126"/>
      <c r="FD24" s="126"/>
      <c r="FE24" s="126"/>
      <c r="FF24" s="126"/>
      <c r="FG24" s="126"/>
      <c r="FH24" s="126"/>
      <c r="FI24" s="126"/>
      <c r="FJ24" s="126"/>
      <c r="FK24" s="126"/>
      <c r="FL24" s="126"/>
      <c r="FM24" s="126"/>
      <c r="FN24" s="126"/>
      <c r="FO24" s="126"/>
      <c r="FP24" s="126"/>
      <c r="FQ24" s="126"/>
      <c r="FR24" s="126"/>
      <c r="FS24" s="126"/>
      <c r="FT24" s="126"/>
      <c r="FU24" s="126"/>
      <c r="FV24" s="126"/>
      <c r="FW24" s="126"/>
      <c r="FX24" s="126"/>
      <c r="FY24" s="126"/>
      <c r="FZ24" s="126"/>
      <c r="GA24" s="126"/>
      <c r="GB24" s="126"/>
      <c r="GC24" s="126"/>
      <c r="GD24" s="126"/>
      <c r="GE24" s="126"/>
      <c r="GF24" s="126"/>
      <c r="GG24" s="126"/>
      <c r="GH24" s="126"/>
      <c r="GI24" s="126"/>
      <c r="GJ24" s="126"/>
      <c r="GK24" s="126"/>
      <c r="GL24" s="126"/>
      <c r="GM24" s="126"/>
      <c r="GN24" s="126"/>
      <c r="GO24" s="126"/>
      <c r="GP24" s="126"/>
      <c r="GQ24" s="126"/>
      <c r="GR24" s="126"/>
      <c r="GS24" s="126"/>
      <c r="GT24" s="126"/>
      <c r="GU24" s="126"/>
      <c r="GV24" s="126"/>
      <c r="GW24" s="126"/>
      <c r="GX24" s="126"/>
      <c r="GY24" s="126"/>
      <c r="GZ24" s="126"/>
      <c r="HA24" s="126"/>
      <c r="HB24" s="126"/>
      <c r="HC24" s="126"/>
      <c r="HD24" s="126"/>
      <c r="HE24" s="126"/>
      <c r="HF24" s="126"/>
      <c r="HG24" s="126"/>
      <c r="HH24" s="126"/>
      <c r="HI24" s="126"/>
      <c r="HJ24" s="126"/>
      <c r="HK24" s="126"/>
      <c r="HL24" s="126"/>
      <c r="HM24" s="126"/>
      <c r="HN24" s="126"/>
      <c r="HO24" s="126"/>
      <c r="HP24" s="126"/>
      <c r="HQ24" s="126"/>
      <c r="HR24" s="126"/>
      <c r="HS24" s="126"/>
      <c r="HT24" s="126"/>
      <c r="HU24" s="126"/>
      <c r="HV24" s="126"/>
      <c r="HW24" s="126"/>
      <c r="HX24" s="126"/>
      <c r="HY24" s="126"/>
      <c r="HZ24" s="126"/>
      <c r="IA24" s="126"/>
      <c r="IB24" s="126"/>
      <c r="IC24" s="126"/>
      <c r="ID24" s="126"/>
      <c r="IE24" s="126"/>
      <c r="IF24" s="126"/>
      <c r="IG24" s="126"/>
      <c r="IH24" s="126"/>
      <c r="II24" s="126"/>
      <c r="IJ24" s="126"/>
      <c r="IK24" s="126"/>
      <c r="IL24" s="126"/>
      <c r="IM24" s="126"/>
      <c r="IN24" s="126"/>
      <c r="IO24" s="126"/>
      <c r="IP24" s="126"/>
      <c r="IQ24" s="126"/>
      <c r="IR24" s="126"/>
      <c r="IS24" s="126"/>
      <c r="IT24" s="126"/>
      <c r="IU24" s="126"/>
    </row>
    <row r="25" spans="1:255" s="127" customFormat="1" ht="72.75" customHeight="1">
      <c r="A25" s="128" t="s">
        <v>739</v>
      </c>
      <c r="B25" s="125"/>
      <c r="C25" s="125"/>
      <c r="D25" s="126"/>
      <c r="E25" s="126"/>
      <c r="F25" s="126"/>
      <c r="G25" s="126"/>
      <c r="H25" s="126"/>
      <c r="I25" s="126"/>
      <c r="J25" s="126"/>
      <c r="K25" s="126"/>
      <c r="L25" s="126"/>
      <c r="M25" s="126"/>
      <c r="N25" s="126"/>
      <c r="O25" s="126"/>
      <c r="P25" s="126"/>
      <c r="Q25" s="126"/>
      <c r="R25" s="126"/>
      <c r="S25" s="126"/>
      <c r="T25" s="126"/>
      <c r="U25" s="126"/>
      <c r="V25" s="126"/>
      <c r="W25" s="126"/>
      <c r="X25" s="126"/>
      <c r="Y25" s="126"/>
      <c r="Z25" s="126"/>
      <c r="AA25" s="126"/>
      <c r="AB25" s="126"/>
      <c r="AC25" s="126"/>
      <c r="AD25" s="126"/>
      <c r="AE25" s="126"/>
      <c r="AF25" s="126"/>
      <c r="AG25" s="126"/>
      <c r="AH25" s="126"/>
      <c r="AI25" s="126"/>
      <c r="AJ25" s="126"/>
      <c r="AK25" s="126"/>
      <c r="AL25" s="126"/>
      <c r="AM25" s="126"/>
      <c r="AN25" s="126"/>
      <c r="AO25" s="126"/>
      <c r="AP25" s="126"/>
      <c r="AQ25" s="126"/>
      <c r="AR25" s="126"/>
      <c r="AS25" s="126"/>
      <c r="AT25" s="126"/>
      <c r="AU25" s="126"/>
      <c r="AV25" s="126"/>
      <c r="AW25" s="126"/>
      <c r="AX25" s="126"/>
      <c r="AY25" s="126"/>
      <c r="AZ25" s="126"/>
      <c r="BA25" s="126"/>
      <c r="BB25" s="126"/>
      <c r="BC25" s="126"/>
      <c r="BD25" s="126"/>
      <c r="BE25" s="126"/>
      <c r="BF25" s="126"/>
      <c r="BG25" s="126"/>
      <c r="BH25" s="126"/>
      <c r="BI25" s="126"/>
      <c r="BJ25" s="126"/>
      <c r="BK25" s="126"/>
      <c r="BL25" s="126"/>
      <c r="BM25" s="126"/>
      <c r="BN25" s="126"/>
      <c r="BO25" s="126"/>
      <c r="BP25" s="126"/>
      <c r="BQ25" s="126"/>
      <c r="BR25" s="126"/>
      <c r="BS25" s="126"/>
      <c r="BT25" s="126"/>
      <c r="BU25" s="126"/>
      <c r="BV25" s="126"/>
      <c r="BW25" s="126"/>
      <c r="BX25" s="126"/>
      <c r="BY25" s="126"/>
      <c r="BZ25" s="126"/>
      <c r="CA25" s="126"/>
      <c r="CB25" s="126"/>
      <c r="CC25" s="126"/>
      <c r="CD25" s="126"/>
      <c r="CE25" s="126"/>
      <c r="CF25" s="126"/>
      <c r="CG25" s="126"/>
      <c r="CH25" s="126"/>
      <c r="CI25" s="126"/>
      <c r="CJ25" s="126"/>
      <c r="CK25" s="126"/>
      <c r="CL25" s="126"/>
      <c r="CM25" s="126"/>
      <c r="CN25" s="126"/>
      <c r="CO25" s="126"/>
      <c r="CP25" s="126"/>
      <c r="CQ25" s="126"/>
      <c r="CR25" s="126"/>
      <c r="CS25" s="126"/>
      <c r="CT25" s="126"/>
      <c r="CU25" s="126"/>
      <c r="CV25" s="126"/>
      <c r="CW25" s="126"/>
      <c r="CX25" s="126"/>
      <c r="CY25" s="126"/>
      <c r="CZ25" s="126"/>
      <c r="DA25" s="126"/>
      <c r="DB25" s="126"/>
      <c r="DC25" s="126"/>
      <c r="DD25" s="126"/>
      <c r="DE25" s="126"/>
      <c r="DF25" s="126"/>
      <c r="DG25" s="126"/>
      <c r="DH25" s="126"/>
      <c r="DI25" s="126"/>
      <c r="DJ25" s="126"/>
      <c r="DK25" s="126"/>
      <c r="DL25" s="126"/>
      <c r="DM25" s="126"/>
      <c r="DN25" s="126"/>
      <c r="DO25" s="126"/>
      <c r="DP25" s="126"/>
      <c r="DQ25" s="126"/>
      <c r="DR25" s="126"/>
      <c r="DS25" s="126"/>
      <c r="DT25" s="126"/>
      <c r="DU25" s="126"/>
      <c r="DV25" s="126"/>
      <c r="DW25" s="126"/>
      <c r="DX25" s="126"/>
      <c r="DY25" s="126"/>
      <c r="DZ25" s="126"/>
      <c r="EA25" s="126"/>
      <c r="EB25" s="126"/>
      <c r="EC25" s="126"/>
      <c r="ED25" s="126"/>
      <c r="EE25" s="126"/>
      <c r="EF25" s="126"/>
      <c r="EG25" s="126"/>
      <c r="EH25" s="126"/>
      <c r="EI25" s="126"/>
      <c r="EJ25" s="126"/>
      <c r="EK25" s="126"/>
      <c r="EL25" s="126"/>
      <c r="EM25" s="126"/>
      <c r="EN25" s="126"/>
      <c r="EO25" s="126"/>
      <c r="EP25" s="126"/>
      <c r="EQ25" s="126"/>
      <c r="ER25" s="126"/>
      <c r="ES25" s="126"/>
      <c r="ET25" s="126"/>
      <c r="EU25" s="126"/>
      <c r="EV25" s="126"/>
      <c r="EW25" s="126"/>
      <c r="EX25" s="126"/>
      <c r="EY25" s="126"/>
      <c r="EZ25" s="126"/>
      <c r="FA25" s="126"/>
      <c r="FB25" s="126"/>
      <c r="FC25" s="126"/>
      <c r="FD25" s="126"/>
      <c r="FE25" s="126"/>
      <c r="FF25" s="126"/>
      <c r="FG25" s="126"/>
      <c r="FH25" s="126"/>
      <c r="FI25" s="126"/>
      <c r="FJ25" s="126"/>
      <c r="FK25" s="126"/>
      <c r="FL25" s="126"/>
      <c r="FM25" s="126"/>
      <c r="FN25" s="126"/>
      <c r="FO25" s="126"/>
      <c r="FP25" s="126"/>
      <c r="FQ25" s="126"/>
      <c r="FR25" s="126"/>
      <c r="FS25" s="126"/>
      <c r="FT25" s="126"/>
      <c r="FU25" s="126"/>
      <c r="FV25" s="126"/>
      <c r="FW25" s="126"/>
      <c r="FX25" s="126"/>
      <c r="FY25" s="126"/>
      <c r="FZ25" s="126"/>
      <c r="GA25" s="126"/>
      <c r="GB25" s="126"/>
      <c r="GC25" s="126"/>
      <c r="GD25" s="126"/>
      <c r="GE25" s="126"/>
      <c r="GF25" s="126"/>
      <c r="GG25" s="126"/>
      <c r="GH25" s="126"/>
      <c r="GI25" s="126"/>
      <c r="GJ25" s="126"/>
      <c r="GK25" s="126"/>
      <c r="GL25" s="126"/>
      <c r="GM25" s="126"/>
      <c r="GN25" s="126"/>
      <c r="GO25" s="126"/>
      <c r="GP25" s="126"/>
      <c r="GQ25" s="126"/>
      <c r="GR25" s="126"/>
      <c r="GS25" s="126"/>
      <c r="GT25" s="126"/>
      <c r="GU25" s="126"/>
      <c r="GV25" s="126"/>
      <c r="GW25" s="126"/>
      <c r="GX25" s="126"/>
      <c r="GY25" s="126"/>
      <c r="GZ25" s="126"/>
      <c r="HA25" s="126"/>
      <c r="HB25" s="126"/>
      <c r="HC25" s="126"/>
      <c r="HD25" s="126"/>
      <c r="HE25" s="126"/>
      <c r="HF25" s="126"/>
      <c r="HG25" s="126"/>
      <c r="HH25" s="126"/>
      <c r="HI25" s="126"/>
      <c r="HJ25" s="126"/>
      <c r="HK25" s="126"/>
      <c r="HL25" s="126"/>
      <c r="HM25" s="126"/>
      <c r="HN25" s="126"/>
      <c r="HO25" s="126"/>
      <c r="HP25" s="126"/>
      <c r="HQ25" s="126"/>
      <c r="HR25" s="126"/>
      <c r="HS25" s="126"/>
      <c r="HT25" s="126"/>
      <c r="HU25" s="126"/>
      <c r="HV25" s="126"/>
      <c r="HW25" s="126"/>
      <c r="HX25" s="126"/>
      <c r="HY25" s="126"/>
      <c r="HZ25" s="126"/>
      <c r="IA25" s="126"/>
      <c r="IB25" s="126"/>
      <c r="IC25" s="126"/>
      <c r="ID25" s="126"/>
      <c r="IE25" s="126"/>
      <c r="IF25" s="126"/>
      <c r="IG25" s="126"/>
      <c r="IH25" s="126"/>
      <c r="II25" s="126"/>
      <c r="IJ25" s="126"/>
      <c r="IK25" s="126"/>
      <c r="IL25" s="126"/>
      <c r="IM25" s="126"/>
      <c r="IN25" s="126"/>
      <c r="IO25" s="126"/>
      <c r="IP25" s="126"/>
      <c r="IQ25" s="126"/>
      <c r="IR25" s="126"/>
      <c r="IS25" s="126"/>
      <c r="IT25" s="126"/>
      <c r="IU25" s="126"/>
    </row>
    <row r="26" spans="1:255" s="127" customFormat="1" ht="57">
      <c r="A26" s="128" t="s">
        <v>740</v>
      </c>
      <c r="B26" s="125"/>
      <c r="C26" s="125"/>
      <c r="D26" s="126"/>
      <c r="E26" s="126"/>
      <c r="F26" s="126"/>
      <c r="G26" s="126"/>
      <c r="H26" s="126"/>
      <c r="I26" s="126"/>
      <c r="J26" s="126"/>
      <c r="K26" s="126"/>
      <c r="L26" s="126"/>
      <c r="M26" s="126"/>
      <c r="N26" s="126"/>
      <c r="O26" s="126"/>
      <c r="P26" s="126"/>
      <c r="Q26" s="126"/>
      <c r="R26" s="126"/>
      <c r="S26" s="126"/>
      <c r="T26" s="126"/>
      <c r="U26" s="126"/>
      <c r="V26" s="126"/>
      <c r="W26" s="126"/>
      <c r="X26" s="126"/>
      <c r="Y26" s="126"/>
      <c r="Z26" s="126"/>
      <c r="AA26" s="126"/>
      <c r="AB26" s="126"/>
      <c r="AC26" s="126"/>
      <c r="AD26" s="126"/>
      <c r="AE26" s="126"/>
      <c r="AF26" s="126"/>
      <c r="AG26" s="126"/>
      <c r="AH26" s="126"/>
      <c r="AI26" s="126"/>
      <c r="AJ26" s="126"/>
      <c r="AK26" s="126"/>
      <c r="AL26" s="126"/>
      <c r="AM26" s="126"/>
      <c r="AN26" s="126"/>
      <c r="AO26" s="126"/>
      <c r="AP26" s="126"/>
      <c r="AQ26" s="126"/>
      <c r="AR26" s="126"/>
      <c r="AS26" s="126"/>
      <c r="AT26" s="126"/>
      <c r="AU26" s="126"/>
      <c r="AV26" s="126"/>
      <c r="AW26" s="126"/>
      <c r="AX26" s="126"/>
      <c r="AY26" s="126"/>
      <c r="AZ26" s="126"/>
      <c r="BA26" s="126"/>
      <c r="BB26" s="126"/>
      <c r="BC26" s="126"/>
      <c r="BD26" s="126"/>
      <c r="BE26" s="126"/>
      <c r="BF26" s="126"/>
      <c r="BG26" s="126"/>
      <c r="BH26" s="126"/>
      <c r="BI26" s="126"/>
      <c r="BJ26" s="126"/>
      <c r="BK26" s="126"/>
      <c r="BL26" s="126"/>
      <c r="BM26" s="126"/>
      <c r="BN26" s="126"/>
      <c r="BO26" s="126"/>
      <c r="BP26" s="126"/>
      <c r="BQ26" s="126"/>
      <c r="BR26" s="126"/>
      <c r="BS26" s="126"/>
      <c r="BT26" s="126"/>
      <c r="BU26" s="126"/>
      <c r="BV26" s="126"/>
      <c r="BW26" s="126"/>
      <c r="BX26" s="126"/>
      <c r="BY26" s="126"/>
      <c r="BZ26" s="126"/>
      <c r="CA26" s="126"/>
      <c r="CB26" s="126"/>
      <c r="CC26" s="126"/>
      <c r="CD26" s="126"/>
      <c r="CE26" s="126"/>
      <c r="CF26" s="126"/>
      <c r="CG26" s="126"/>
      <c r="CH26" s="126"/>
      <c r="CI26" s="126"/>
      <c r="CJ26" s="126"/>
      <c r="CK26" s="126"/>
      <c r="CL26" s="126"/>
      <c r="CM26" s="126"/>
      <c r="CN26" s="126"/>
      <c r="CO26" s="126"/>
      <c r="CP26" s="126"/>
      <c r="CQ26" s="126"/>
      <c r="CR26" s="126"/>
      <c r="CS26" s="126"/>
      <c r="CT26" s="126"/>
      <c r="CU26" s="126"/>
      <c r="CV26" s="126"/>
      <c r="CW26" s="126"/>
      <c r="CX26" s="126"/>
      <c r="CY26" s="126"/>
      <c r="CZ26" s="126"/>
      <c r="DA26" s="126"/>
      <c r="DB26" s="126"/>
      <c r="DC26" s="126"/>
      <c r="DD26" s="126"/>
      <c r="DE26" s="126"/>
      <c r="DF26" s="126"/>
      <c r="DG26" s="126"/>
      <c r="DH26" s="126"/>
      <c r="DI26" s="126"/>
      <c r="DJ26" s="126"/>
      <c r="DK26" s="126"/>
      <c r="DL26" s="126"/>
      <c r="DM26" s="126"/>
      <c r="DN26" s="126"/>
      <c r="DO26" s="126"/>
      <c r="DP26" s="126"/>
      <c r="DQ26" s="126"/>
      <c r="DR26" s="126"/>
      <c r="DS26" s="126"/>
      <c r="DT26" s="126"/>
      <c r="DU26" s="126"/>
      <c r="DV26" s="126"/>
      <c r="DW26" s="126"/>
      <c r="DX26" s="126"/>
      <c r="DY26" s="126"/>
      <c r="DZ26" s="126"/>
      <c r="EA26" s="126"/>
      <c r="EB26" s="126"/>
      <c r="EC26" s="126"/>
      <c r="ED26" s="126"/>
      <c r="EE26" s="126"/>
      <c r="EF26" s="126"/>
      <c r="EG26" s="126"/>
      <c r="EH26" s="126"/>
      <c r="EI26" s="126"/>
      <c r="EJ26" s="126"/>
      <c r="EK26" s="126"/>
      <c r="EL26" s="126"/>
      <c r="EM26" s="126"/>
      <c r="EN26" s="126"/>
      <c r="EO26" s="126"/>
      <c r="EP26" s="126"/>
      <c r="EQ26" s="126"/>
      <c r="ER26" s="126"/>
      <c r="ES26" s="126"/>
      <c r="ET26" s="126"/>
      <c r="EU26" s="126"/>
      <c r="EV26" s="126"/>
      <c r="EW26" s="126"/>
      <c r="EX26" s="126"/>
      <c r="EY26" s="126"/>
      <c r="EZ26" s="126"/>
      <c r="FA26" s="126"/>
      <c r="FB26" s="126"/>
      <c r="FC26" s="126"/>
      <c r="FD26" s="126"/>
      <c r="FE26" s="126"/>
      <c r="FF26" s="126"/>
      <c r="FG26" s="126"/>
      <c r="FH26" s="126"/>
      <c r="FI26" s="126"/>
      <c r="FJ26" s="126"/>
      <c r="FK26" s="126"/>
      <c r="FL26" s="126"/>
      <c r="FM26" s="126"/>
      <c r="FN26" s="126"/>
      <c r="FO26" s="126"/>
      <c r="FP26" s="126"/>
      <c r="FQ26" s="126"/>
      <c r="FR26" s="126"/>
      <c r="FS26" s="126"/>
      <c r="FT26" s="126"/>
      <c r="FU26" s="126"/>
      <c r="FV26" s="126"/>
      <c r="FW26" s="126"/>
      <c r="FX26" s="126"/>
      <c r="FY26" s="126"/>
      <c r="FZ26" s="126"/>
      <c r="GA26" s="126"/>
      <c r="GB26" s="126"/>
      <c r="GC26" s="126"/>
      <c r="GD26" s="126"/>
      <c r="GE26" s="126"/>
      <c r="GF26" s="126"/>
      <c r="GG26" s="126"/>
      <c r="GH26" s="126"/>
      <c r="GI26" s="126"/>
      <c r="GJ26" s="126"/>
      <c r="GK26" s="126"/>
      <c r="GL26" s="126"/>
      <c r="GM26" s="126"/>
      <c r="GN26" s="126"/>
      <c r="GO26" s="126"/>
      <c r="GP26" s="126"/>
      <c r="GQ26" s="126"/>
      <c r="GR26" s="126"/>
      <c r="GS26" s="126"/>
      <c r="GT26" s="126"/>
      <c r="GU26" s="126"/>
      <c r="GV26" s="126"/>
      <c r="GW26" s="126"/>
      <c r="GX26" s="126"/>
      <c r="GY26" s="126"/>
      <c r="GZ26" s="126"/>
      <c r="HA26" s="126"/>
      <c r="HB26" s="126"/>
      <c r="HC26" s="126"/>
      <c r="HD26" s="126"/>
      <c r="HE26" s="126"/>
      <c r="HF26" s="126"/>
      <c r="HG26" s="126"/>
      <c r="HH26" s="126"/>
      <c r="HI26" s="126"/>
      <c r="HJ26" s="126"/>
      <c r="HK26" s="126"/>
      <c r="HL26" s="126"/>
      <c r="HM26" s="126"/>
      <c r="HN26" s="126"/>
      <c r="HO26" s="126"/>
      <c r="HP26" s="126"/>
      <c r="HQ26" s="126"/>
      <c r="HR26" s="126"/>
      <c r="HS26" s="126"/>
      <c r="HT26" s="126"/>
      <c r="HU26" s="126"/>
      <c r="HV26" s="126"/>
      <c r="HW26" s="126"/>
      <c r="HX26" s="126"/>
      <c r="HY26" s="126"/>
      <c r="HZ26" s="126"/>
      <c r="IA26" s="126"/>
      <c r="IB26" s="126"/>
      <c r="IC26" s="126"/>
      <c r="ID26" s="126"/>
      <c r="IE26" s="126"/>
      <c r="IF26" s="126"/>
      <c r="IG26" s="126"/>
      <c r="IH26" s="126"/>
      <c r="II26" s="126"/>
      <c r="IJ26" s="126"/>
      <c r="IK26" s="126"/>
      <c r="IL26" s="126"/>
      <c r="IM26" s="126"/>
      <c r="IN26" s="126"/>
      <c r="IO26" s="126"/>
      <c r="IP26" s="126"/>
      <c r="IQ26" s="126"/>
      <c r="IR26" s="126"/>
      <c r="IS26" s="126"/>
      <c r="IT26" s="126"/>
      <c r="IU26" s="126"/>
    </row>
    <row r="27" spans="1:255" s="127" customFormat="1">
      <c r="A27" s="128" t="s">
        <v>741</v>
      </c>
      <c r="B27" s="125"/>
      <c r="C27" s="125"/>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6"/>
      <c r="AB27" s="126"/>
      <c r="AC27" s="126"/>
      <c r="AD27" s="126"/>
      <c r="AE27" s="126"/>
      <c r="AF27" s="126"/>
      <c r="AG27" s="126"/>
      <c r="AH27" s="126"/>
      <c r="AI27" s="126"/>
      <c r="AJ27" s="126"/>
      <c r="AK27" s="126"/>
      <c r="AL27" s="126"/>
      <c r="AM27" s="126"/>
      <c r="AN27" s="126"/>
      <c r="AO27" s="126"/>
      <c r="AP27" s="126"/>
      <c r="AQ27" s="126"/>
      <c r="AR27" s="126"/>
      <c r="AS27" s="126"/>
      <c r="AT27" s="126"/>
      <c r="AU27" s="126"/>
      <c r="AV27" s="126"/>
      <c r="AW27" s="126"/>
      <c r="AX27" s="126"/>
      <c r="AY27" s="126"/>
      <c r="AZ27" s="126"/>
      <c r="BA27" s="126"/>
      <c r="BB27" s="126"/>
      <c r="BC27" s="126"/>
      <c r="BD27" s="126"/>
      <c r="BE27" s="126"/>
      <c r="BF27" s="126"/>
      <c r="BG27" s="126"/>
      <c r="BH27" s="126"/>
      <c r="BI27" s="126"/>
      <c r="BJ27" s="126"/>
      <c r="BK27" s="126"/>
      <c r="BL27" s="126"/>
      <c r="BM27" s="126"/>
      <c r="BN27" s="126"/>
      <c r="BO27" s="126"/>
      <c r="BP27" s="126"/>
      <c r="BQ27" s="126"/>
      <c r="BR27" s="126"/>
      <c r="BS27" s="126"/>
      <c r="BT27" s="126"/>
      <c r="BU27" s="126"/>
      <c r="BV27" s="126"/>
      <c r="BW27" s="126"/>
      <c r="BX27" s="126"/>
      <c r="BY27" s="126"/>
      <c r="BZ27" s="126"/>
      <c r="CA27" s="126"/>
      <c r="CB27" s="126"/>
      <c r="CC27" s="126"/>
      <c r="CD27" s="126"/>
      <c r="CE27" s="126"/>
      <c r="CF27" s="126"/>
      <c r="CG27" s="126"/>
      <c r="CH27" s="126"/>
      <c r="CI27" s="126"/>
      <c r="CJ27" s="126"/>
      <c r="CK27" s="126"/>
      <c r="CL27" s="126"/>
      <c r="CM27" s="126"/>
      <c r="CN27" s="126"/>
      <c r="CO27" s="126"/>
      <c r="CP27" s="126"/>
      <c r="CQ27" s="126"/>
      <c r="CR27" s="126"/>
      <c r="CS27" s="126"/>
      <c r="CT27" s="126"/>
      <c r="CU27" s="126"/>
      <c r="CV27" s="126"/>
      <c r="CW27" s="126"/>
      <c r="CX27" s="126"/>
      <c r="CY27" s="126"/>
      <c r="CZ27" s="126"/>
      <c r="DA27" s="126"/>
      <c r="DB27" s="126"/>
      <c r="DC27" s="126"/>
      <c r="DD27" s="126"/>
      <c r="DE27" s="126"/>
      <c r="DF27" s="126"/>
      <c r="DG27" s="126"/>
      <c r="DH27" s="126"/>
      <c r="DI27" s="126"/>
      <c r="DJ27" s="126"/>
      <c r="DK27" s="126"/>
      <c r="DL27" s="126"/>
      <c r="DM27" s="126"/>
      <c r="DN27" s="126"/>
      <c r="DO27" s="126"/>
      <c r="DP27" s="126"/>
      <c r="DQ27" s="126"/>
      <c r="DR27" s="126"/>
      <c r="DS27" s="126"/>
      <c r="DT27" s="126"/>
      <c r="DU27" s="126"/>
      <c r="DV27" s="126"/>
      <c r="DW27" s="126"/>
      <c r="DX27" s="126"/>
      <c r="DY27" s="126"/>
      <c r="DZ27" s="126"/>
      <c r="EA27" s="126"/>
      <c r="EB27" s="126"/>
      <c r="EC27" s="126"/>
      <c r="ED27" s="126"/>
      <c r="EE27" s="126"/>
      <c r="EF27" s="126"/>
      <c r="EG27" s="126"/>
      <c r="EH27" s="126"/>
      <c r="EI27" s="126"/>
      <c r="EJ27" s="126"/>
      <c r="EK27" s="126"/>
      <c r="EL27" s="126"/>
      <c r="EM27" s="126"/>
      <c r="EN27" s="126"/>
      <c r="EO27" s="126"/>
      <c r="EP27" s="126"/>
      <c r="EQ27" s="126"/>
      <c r="ER27" s="126"/>
      <c r="ES27" s="126"/>
      <c r="ET27" s="126"/>
      <c r="EU27" s="126"/>
      <c r="EV27" s="126"/>
      <c r="EW27" s="126"/>
      <c r="EX27" s="126"/>
      <c r="EY27" s="126"/>
      <c r="EZ27" s="126"/>
      <c r="FA27" s="126"/>
      <c r="FB27" s="126"/>
      <c r="FC27" s="126"/>
      <c r="FD27" s="126"/>
      <c r="FE27" s="126"/>
      <c r="FF27" s="126"/>
      <c r="FG27" s="126"/>
      <c r="FH27" s="126"/>
      <c r="FI27" s="126"/>
      <c r="FJ27" s="126"/>
      <c r="FK27" s="126"/>
      <c r="FL27" s="126"/>
      <c r="FM27" s="126"/>
      <c r="FN27" s="126"/>
      <c r="FO27" s="126"/>
      <c r="FP27" s="126"/>
      <c r="FQ27" s="126"/>
      <c r="FR27" s="126"/>
      <c r="FS27" s="126"/>
      <c r="FT27" s="126"/>
      <c r="FU27" s="126"/>
      <c r="FV27" s="126"/>
      <c r="FW27" s="126"/>
      <c r="FX27" s="126"/>
      <c r="FY27" s="126"/>
      <c r="FZ27" s="126"/>
      <c r="GA27" s="126"/>
      <c r="GB27" s="126"/>
      <c r="GC27" s="126"/>
      <c r="GD27" s="126"/>
      <c r="GE27" s="126"/>
      <c r="GF27" s="126"/>
      <c r="GG27" s="126"/>
      <c r="GH27" s="126"/>
      <c r="GI27" s="126"/>
      <c r="GJ27" s="126"/>
      <c r="GK27" s="126"/>
      <c r="GL27" s="126"/>
      <c r="GM27" s="126"/>
      <c r="GN27" s="126"/>
      <c r="GO27" s="126"/>
      <c r="GP27" s="126"/>
      <c r="GQ27" s="126"/>
      <c r="GR27" s="126"/>
      <c r="GS27" s="126"/>
      <c r="GT27" s="126"/>
      <c r="GU27" s="126"/>
      <c r="GV27" s="126"/>
      <c r="GW27" s="126"/>
      <c r="GX27" s="126"/>
      <c r="GY27" s="126"/>
      <c r="GZ27" s="126"/>
      <c r="HA27" s="126"/>
      <c r="HB27" s="126"/>
      <c r="HC27" s="126"/>
      <c r="HD27" s="126"/>
      <c r="HE27" s="126"/>
      <c r="HF27" s="126"/>
      <c r="HG27" s="126"/>
      <c r="HH27" s="126"/>
      <c r="HI27" s="126"/>
      <c r="HJ27" s="126"/>
      <c r="HK27" s="126"/>
      <c r="HL27" s="126"/>
      <c r="HM27" s="126"/>
      <c r="HN27" s="126"/>
      <c r="HO27" s="126"/>
      <c r="HP27" s="126"/>
      <c r="HQ27" s="126"/>
      <c r="HR27" s="126"/>
      <c r="HS27" s="126"/>
      <c r="HT27" s="126"/>
      <c r="HU27" s="126"/>
      <c r="HV27" s="126"/>
      <c r="HW27" s="126"/>
      <c r="HX27" s="126"/>
      <c r="HY27" s="126"/>
      <c r="HZ27" s="126"/>
      <c r="IA27" s="126"/>
      <c r="IB27" s="126"/>
      <c r="IC27" s="126"/>
      <c r="ID27" s="126"/>
      <c r="IE27" s="126"/>
      <c r="IF27" s="126"/>
      <c r="IG27" s="126"/>
      <c r="IH27" s="126"/>
      <c r="II27" s="126"/>
      <c r="IJ27" s="126"/>
      <c r="IK27" s="126"/>
      <c r="IL27" s="126"/>
      <c r="IM27" s="126"/>
      <c r="IN27" s="126"/>
      <c r="IO27" s="126"/>
      <c r="IP27" s="126"/>
      <c r="IQ27" s="126"/>
      <c r="IR27" s="126"/>
      <c r="IS27" s="126"/>
      <c r="IT27" s="126"/>
      <c r="IU27" s="126"/>
    </row>
    <row r="28" spans="1:255" s="127" customFormat="1">
      <c r="A28" s="128" t="s">
        <v>742</v>
      </c>
      <c r="B28" s="125"/>
      <c r="C28" s="125"/>
      <c r="D28" s="126"/>
      <c r="E28" s="126"/>
      <c r="F28" s="126"/>
      <c r="G28" s="126"/>
      <c r="H28" s="126"/>
      <c r="I28" s="126"/>
      <c r="J28" s="126"/>
      <c r="K28" s="126"/>
      <c r="L28" s="126"/>
      <c r="M28" s="126"/>
      <c r="N28" s="126"/>
      <c r="O28" s="126"/>
      <c r="P28" s="126"/>
      <c r="Q28" s="126"/>
      <c r="R28" s="126"/>
      <c r="S28" s="126"/>
      <c r="T28" s="126"/>
      <c r="U28" s="126"/>
      <c r="V28" s="126"/>
      <c r="W28" s="126"/>
      <c r="X28" s="126"/>
      <c r="Y28" s="126"/>
      <c r="Z28" s="126"/>
      <c r="AA28" s="126"/>
      <c r="AB28" s="126"/>
      <c r="AC28" s="126"/>
      <c r="AD28" s="126"/>
      <c r="AE28" s="126"/>
      <c r="AF28" s="126"/>
      <c r="AG28" s="126"/>
      <c r="AH28" s="126"/>
      <c r="AI28" s="126"/>
      <c r="AJ28" s="126"/>
      <c r="AK28" s="126"/>
      <c r="AL28" s="126"/>
      <c r="AM28" s="126"/>
      <c r="AN28" s="126"/>
      <c r="AO28" s="126"/>
      <c r="AP28" s="126"/>
      <c r="AQ28" s="126"/>
      <c r="AR28" s="126"/>
      <c r="AS28" s="126"/>
      <c r="AT28" s="126"/>
      <c r="AU28" s="126"/>
      <c r="AV28" s="126"/>
      <c r="AW28" s="126"/>
      <c r="AX28" s="126"/>
      <c r="AY28" s="126"/>
      <c r="AZ28" s="126"/>
      <c r="BA28" s="126"/>
      <c r="BB28" s="126"/>
      <c r="BC28" s="126"/>
      <c r="BD28" s="126"/>
      <c r="BE28" s="126"/>
      <c r="BF28" s="126"/>
      <c r="BG28" s="126"/>
      <c r="BH28" s="126"/>
      <c r="BI28" s="126"/>
      <c r="BJ28" s="126"/>
      <c r="BK28" s="126"/>
      <c r="BL28" s="126"/>
      <c r="BM28" s="126"/>
      <c r="BN28" s="126"/>
      <c r="BO28" s="126"/>
      <c r="BP28" s="126"/>
      <c r="BQ28" s="126"/>
      <c r="BR28" s="126"/>
      <c r="BS28" s="126"/>
      <c r="BT28" s="126"/>
      <c r="BU28" s="126"/>
      <c r="BV28" s="126"/>
      <c r="BW28" s="126"/>
      <c r="BX28" s="126"/>
      <c r="BY28" s="126"/>
      <c r="BZ28" s="126"/>
      <c r="CA28" s="126"/>
      <c r="CB28" s="126"/>
      <c r="CC28" s="126"/>
      <c r="CD28" s="126"/>
      <c r="CE28" s="126"/>
      <c r="CF28" s="126"/>
      <c r="CG28" s="126"/>
      <c r="CH28" s="126"/>
      <c r="CI28" s="126"/>
      <c r="CJ28" s="126"/>
      <c r="CK28" s="126"/>
      <c r="CL28" s="126"/>
      <c r="CM28" s="126"/>
      <c r="CN28" s="126"/>
      <c r="CO28" s="126"/>
      <c r="CP28" s="126"/>
      <c r="CQ28" s="126"/>
      <c r="CR28" s="126"/>
      <c r="CS28" s="126"/>
      <c r="CT28" s="126"/>
      <c r="CU28" s="126"/>
      <c r="CV28" s="126"/>
      <c r="CW28" s="126"/>
      <c r="CX28" s="126"/>
      <c r="CY28" s="126"/>
      <c r="CZ28" s="126"/>
      <c r="DA28" s="126"/>
      <c r="DB28" s="126"/>
      <c r="DC28" s="126"/>
      <c r="DD28" s="126"/>
      <c r="DE28" s="126"/>
      <c r="DF28" s="126"/>
      <c r="DG28" s="126"/>
      <c r="DH28" s="126"/>
      <c r="DI28" s="126"/>
      <c r="DJ28" s="126"/>
      <c r="DK28" s="126"/>
      <c r="DL28" s="126"/>
      <c r="DM28" s="126"/>
      <c r="DN28" s="126"/>
      <c r="DO28" s="126"/>
      <c r="DP28" s="126"/>
      <c r="DQ28" s="126"/>
      <c r="DR28" s="126"/>
      <c r="DS28" s="126"/>
      <c r="DT28" s="126"/>
      <c r="DU28" s="126"/>
      <c r="DV28" s="126"/>
      <c r="DW28" s="126"/>
      <c r="DX28" s="126"/>
      <c r="DY28" s="126"/>
      <c r="DZ28" s="126"/>
      <c r="EA28" s="126"/>
      <c r="EB28" s="126"/>
      <c r="EC28" s="126"/>
      <c r="ED28" s="126"/>
      <c r="EE28" s="126"/>
      <c r="EF28" s="126"/>
      <c r="EG28" s="126"/>
      <c r="EH28" s="126"/>
      <c r="EI28" s="126"/>
      <c r="EJ28" s="126"/>
      <c r="EK28" s="126"/>
      <c r="EL28" s="126"/>
      <c r="EM28" s="126"/>
      <c r="EN28" s="126"/>
      <c r="EO28" s="126"/>
      <c r="EP28" s="126"/>
      <c r="EQ28" s="126"/>
      <c r="ER28" s="126"/>
      <c r="ES28" s="126"/>
      <c r="ET28" s="126"/>
      <c r="EU28" s="126"/>
      <c r="EV28" s="126"/>
      <c r="EW28" s="126"/>
      <c r="EX28" s="126"/>
      <c r="EY28" s="126"/>
      <c r="EZ28" s="126"/>
      <c r="FA28" s="126"/>
      <c r="FB28" s="126"/>
      <c r="FC28" s="126"/>
      <c r="FD28" s="126"/>
      <c r="FE28" s="126"/>
      <c r="FF28" s="126"/>
      <c r="FG28" s="126"/>
      <c r="FH28" s="126"/>
      <c r="FI28" s="126"/>
      <c r="FJ28" s="126"/>
      <c r="FK28" s="126"/>
      <c r="FL28" s="126"/>
      <c r="FM28" s="126"/>
      <c r="FN28" s="126"/>
      <c r="FO28" s="126"/>
      <c r="FP28" s="126"/>
      <c r="FQ28" s="126"/>
      <c r="FR28" s="126"/>
      <c r="FS28" s="126"/>
      <c r="FT28" s="126"/>
      <c r="FU28" s="126"/>
      <c r="FV28" s="126"/>
      <c r="FW28" s="126"/>
      <c r="FX28" s="126"/>
      <c r="FY28" s="126"/>
      <c r="FZ28" s="126"/>
      <c r="GA28" s="126"/>
      <c r="GB28" s="126"/>
      <c r="GC28" s="126"/>
      <c r="GD28" s="126"/>
      <c r="GE28" s="126"/>
      <c r="GF28" s="126"/>
      <c r="GG28" s="126"/>
      <c r="GH28" s="126"/>
      <c r="GI28" s="126"/>
      <c r="GJ28" s="126"/>
      <c r="GK28" s="126"/>
      <c r="GL28" s="126"/>
      <c r="GM28" s="126"/>
      <c r="GN28" s="126"/>
      <c r="GO28" s="126"/>
      <c r="GP28" s="126"/>
      <c r="GQ28" s="126"/>
      <c r="GR28" s="126"/>
      <c r="GS28" s="126"/>
      <c r="GT28" s="126"/>
      <c r="GU28" s="126"/>
      <c r="GV28" s="126"/>
      <c r="GW28" s="126"/>
      <c r="GX28" s="126"/>
      <c r="GY28" s="126"/>
      <c r="GZ28" s="126"/>
      <c r="HA28" s="126"/>
      <c r="HB28" s="126"/>
      <c r="HC28" s="126"/>
      <c r="HD28" s="126"/>
      <c r="HE28" s="126"/>
      <c r="HF28" s="126"/>
      <c r="HG28" s="126"/>
      <c r="HH28" s="126"/>
      <c r="HI28" s="126"/>
      <c r="HJ28" s="126"/>
      <c r="HK28" s="126"/>
      <c r="HL28" s="126"/>
      <c r="HM28" s="126"/>
      <c r="HN28" s="126"/>
      <c r="HO28" s="126"/>
      <c r="HP28" s="126"/>
      <c r="HQ28" s="126"/>
      <c r="HR28" s="126"/>
      <c r="HS28" s="126"/>
      <c r="HT28" s="126"/>
      <c r="HU28" s="126"/>
      <c r="HV28" s="126"/>
      <c r="HW28" s="126"/>
      <c r="HX28" s="126"/>
      <c r="HY28" s="126"/>
      <c r="HZ28" s="126"/>
      <c r="IA28" s="126"/>
      <c r="IB28" s="126"/>
      <c r="IC28" s="126"/>
      <c r="ID28" s="126"/>
      <c r="IE28" s="126"/>
      <c r="IF28" s="126"/>
      <c r="IG28" s="126"/>
      <c r="IH28" s="126"/>
      <c r="II28" s="126"/>
      <c r="IJ28" s="126"/>
      <c r="IK28" s="126"/>
      <c r="IL28" s="126"/>
      <c r="IM28" s="126"/>
      <c r="IN28" s="126"/>
      <c r="IO28" s="126"/>
      <c r="IP28" s="126"/>
      <c r="IQ28" s="126"/>
      <c r="IR28" s="126"/>
      <c r="IS28" s="126"/>
      <c r="IT28" s="126"/>
      <c r="IU28" s="126"/>
    </row>
    <row r="29" spans="1:255" s="127" customFormat="1">
      <c r="A29" s="128" t="s">
        <v>743</v>
      </c>
      <c r="B29" s="125"/>
      <c r="C29" s="125"/>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6"/>
      <c r="AB29" s="126"/>
      <c r="AC29" s="126"/>
      <c r="AD29" s="126"/>
      <c r="AE29" s="126"/>
      <c r="AF29" s="126"/>
      <c r="AG29" s="126"/>
      <c r="AH29" s="126"/>
      <c r="AI29" s="126"/>
      <c r="AJ29" s="126"/>
      <c r="AK29" s="126"/>
      <c r="AL29" s="126"/>
      <c r="AM29" s="126"/>
      <c r="AN29" s="126"/>
      <c r="AO29" s="126"/>
      <c r="AP29" s="126"/>
      <c r="AQ29" s="126"/>
      <c r="AR29" s="126"/>
      <c r="AS29" s="126"/>
      <c r="AT29" s="126"/>
      <c r="AU29" s="126"/>
      <c r="AV29" s="126"/>
      <c r="AW29" s="126"/>
      <c r="AX29" s="126"/>
      <c r="AY29" s="126"/>
      <c r="AZ29" s="126"/>
      <c r="BA29" s="126"/>
      <c r="BB29" s="126"/>
      <c r="BC29" s="126"/>
      <c r="BD29" s="126"/>
      <c r="BE29" s="126"/>
      <c r="BF29" s="126"/>
      <c r="BG29" s="126"/>
      <c r="BH29" s="126"/>
      <c r="BI29" s="126"/>
      <c r="BJ29" s="126"/>
      <c r="BK29" s="126"/>
      <c r="BL29" s="126"/>
      <c r="BM29" s="126"/>
      <c r="BN29" s="126"/>
      <c r="BO29" s="126"/>
      <c r="BP29" s="126"/>
      <c r="BQ29" s="126"/>
      <c r="BR29" s="126"/>
      <c r="BS29" s="126"/>
      <c r="BT29" s="126"/>
      <c r="BU29" s="126"/>
      <c r="BV29" s="126"/>
      <c r="BW29" s="126"/>
      <c r="BX29" s="126"/>
      <c r="BY29" s="126"/>
      <c r="BZ29" s="126"/>
      <c r="CA29" s="126"/>
      <c r="CB29" s="126"/>
      <c r="CC29" s="126"/>
      <c r="CD29" s="126"/>
      <c r="CE29" s="126"/>
      <c r="CF29" s="126"/>
      <c r="CG29" s="126"/>
      <c r="CH29" s="126"/>
      <c r="CI29" s="126"/>
      <c r="CJ29" s="126"/>
      <c r="CK29" s="126"/>
      <c r="CL29" s="126"/>
      <c r="CM29" s="126"/>
      <c r="CN29" s="126"/>
      <c r="CO29" s="126"/>
      <c r="CP29" s="126"/>
      <c r="CQ29" s="126"/>
      <c r="CR29" s="126"/>
      <c r="CS29" s="126"/>
      <c r="CT29" s="126"/>
      <c r="CU29" s="126"/>
      <c r="CV29" s="126"/>
      <c r="CW29" s="126"/>
      <c r="CX29" s="126"/>
      <c r="CY29" s="126"/>
      <c r="CZ29" s="126"/>
      <c r="DA29" s="126"/>
      <c r="DB29" s="126"/>
      <c r="DC29" s="126"/>
      <c r="DD29" s="126"/>
      <c r="DE29" s="126"/>
      <c r="DF29" s="126"/>
      <c r="DG29" s="126"/>
      <c r="DH29" s="126"/>
      <c r="DI29" s="126"/>
      <c r="DJ29" s="126"/>
      <c r="DK29" s="126"/>
      <c r="DL29" s="126"/>
      <c r="DM29" s="126"/>
      <c r="DN29" s="126"/>
      <c r="DO29" s="126"/>
      <c r="DP29" s="126"/>
      <c r="DQ29" s="126"/>
      <c r="DR29" s="126"/>
      <c r="DS29" s="126"/>
      <c r="DT29" s="126"/>
      <c r="DU29" s="126"/>
      <c r="DV29" s="126"/>
      <c r="DW29" s="126"/>
      <c r="DX29" s="126"/>
      <c r="DY29" s="126"/>
      <c r="DZ29" s="126"/>
      <c r="EA29" s="126"/>
      <c r="EB29" s="126"/>
      <c r="EC29" s="126"/>
      <c r="ED29" s="126"/>
      <c r="EE29" s="126"/>
      <c r="EF29" s="126"/>
      <c r="EG29" s="126"/>
      <c r="EH29" s="126"/>
      <c r="EI29" s="126"/>
      <c r="EJ29" s="126"/>
      <c r="EK29" s="126"/>
      <c r="EL29" s="126"/>
      <c r="EM29" s="126"/>
      <c r="EN29" s="126"/>
      <c r="EO29" s="126"/>
      <c r="EP29" s="126"/>
      <c r="EQ29" s="126"/>
      <c r="ER29" s="126"/>
      <c r="ES29" s="126"/>
      <c r="ET29" s="126"/>
      <c r="EU29" s="126"/>
      <c r="EV29" s="126"/>
      <c r="EW29" s="126"/>
      <c r="EX29" s="126"/>
      <c r="EY29" s="126"/>
      <c r="EZ29" s="126"/>
      <c r="FA29" s="126"/>
      <c r="FB29" s="126"/>
      <c r="FC29" s="126"/>
      <c r="FD29" s="126"/>
      <c r="FE29" s="126"/>
      <c r="FF29" s="126"/>
      <c r="FG29" s="126"/>
      <c r="FH29" s="126"/>
      <c r="FI29" s="126"/>
      <c r="FJ29" s="126"/>
      <c r="FK29" s="126"/>
      <c r="FL29" s="126"/>
      <c r="FM29" s="126"/>
      <c r="FN29" s="126"/>
      <c r="FO29" s="126"/>
      <c r="FP29" s="126"/>
      <c r="FQ29" s="126"/>
      <c r="FR29" s="126"/>
      <c r="FS29" s="126"/>
      <c r="FT29" s="126"/>
      <c r="FU29" s="126"/>
      <c r="FV29" s="126"/>
      <c r="FW29" s="126"/>
      <c r="FX29" s="126"/>
      <c r="FY29" s="126"/>
      <c r="FZ29" s="126"/>
      <c r="GA29" s="126"/>
      <c r="GB29" s="126"/>
      <c r="GC29" s="126"/>
      <c r="GD29" s="126"/>
      <c r="GE29" s="126"/>
      <c r="GF29" s="126"/>
      <c r="GG29" s="126"/>
      <c r="GH29" s="126"/>
      <c r="GI29" s="126"/>
      <c r="GJ29" s="126"/>
      <c r="GK29" s="126"/>
      <c r="GL29" s="126"/>
      <c r="GM29" s="126"/>
      <c r="GN29" s="126"/>
      <c r="GO29" s="126"/>
      <c r="GP29" s="126"/>
      <c r="GQ29" s="126"/>
      <c r="GR29" s="126"/>
      <c r="GS29" s="126"/>
      <c r="GT29" s="126"/>
      <c r="GU29" s="126"/>
      <c r="GV29" s="126"/>
      <c r="GW29" s="126"/>
      <c r="GX29" s="126"/>
      <c r="GY29" s="126"/>
      <c r="GZ29" s="126"/>
      <c r="HA29" s="126"/>
      <c r="HB29" s="126"/>
      <c r="HC29" s="126"/>
      <c r="HD29" s="126"/>
      <c r="HE29" s="126"/>
      <c r="HF29" s="126"/>
      <c r="HG29" s="126"/>
      <c r="HH29" s="126"/>
      <c r="HI29" s="126"/>
      <c r="HJ29" s="126"/>
      <c r="HK29" s="126"/>
      <c r="HL29" s="126"/>
      <c r="HM29" s="126"/>
      <c r="HN29" s="126"/>
      <c r="HO29" s="126"/>
      <c r="HP29" s="126"/>
      <c r="HQ29" s="126"/>
      <c r="HR29" s="126"/>
      <c r="HS29" s="126"/>
      <c r="HT29" s="126"/>
      <c r="HU29" s="126"/>
      <c r="HV29" s="126"/>
      <c r="HW29" s="126"/>
      <c r="HX29" s="126"/>
      <c r="HY29" s="126"/>
      <c r="HZ29" s="126"/>
      <c r="IA29" s="126"/>
      <c r="IB29" s="126"/>
      <c r="IC29" s="126"/>
      <c r="ID29" s="126"/>
      <c r="IE29" s="126"/>
      <c r="IF29" s="126"/>
      <c r="IG29" s="126"/>
      <c r="IH29" s="126"/>
      <c r="II29" s="126"/>
      <c r="IJ29" s="126"/>
      <c r="IK29" s="126"/>
      <c r="IL29" s="126"/>
      <c r="IM29" s="126"/>
      <c r="IN29" s="126"/>
      <c r="IO29" s="126"/>
      <c r="IP29" s="126"/>
      <c r="IQ29" s="126"/>
      <c r="IR29" s="126"/>
      <c r="IS29" s="126"/>
      <c r="IT29" s="126"/>
      <c r="IU29" s="126"/>
    </row>
    <row r="30" spans="1:255" s="127" customFormat="1" ht="32.25" customHeight="1">
      <c r="A30" s="128" t="s">
        <v>744</v>
      </c>
      <c r="B30" s="125"/>
      <c r="C30" s="125"/>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6"/>
      <c r="AB30" s="126"/>
      <c r="AC30" s="126"/>
      <c r="AD30" s="126"/>
      <c r="AE30" s="126"/>
      <c r="AF30" s="126"/>
      <c r="AG30" s="126"/>
      <c r="AH30" s="126"/>
      <c r="AI30" s="126"/>
      <c r="AJ30" s="126"/>
      <c r="AK30" s="126"/>
      <c r="AL30" s="126"/>
      <c r="AM30" s="126"/>
      <c r="AN30" s="126"/>
      <c r="AO30" s="126"/>
      <c r="AP30" s="126"/>
      <c r="AQ30" s="126"/>
      <c r="AR30" s="126"/>
      <c r="AS30" s="126"/>
      <c r="AT30" s="126"/>
      <c r="AU30" s="126"/>
      <c r="AV30" s="126"/>
      <c r="AW30" s="126"/>
      <c r="AX30" s="126"/>
      <c r="AY30" s="126"/>
      <c r="AZ30" s="126"/>
      <c r="BA30" s="126"/>
      <c r="BB30" s="126"/>
      <c r="BC30" s="126"/>
      <c r="BD30" s="126"/>
      <c r="BE30" s="126"/>
      <c r="BF30" s="126"/>
      <c r="BG30" s="126"/>
      <c r="BH30" s="126"/>
      <c r="BI30" s="126"/>
      <c r="BJ30" s="126"/>
      <c r="BK30" s="126"/>
      <c r="BL30" s="126"/>
      <c r="BM30" s="126"/>
      <c r="BN30" s="126"/>
      <c r="BO30" s="126"/>
      <c r="BP30" s="126"/>
      <c r="BQ30" s="126"/>
      <c r="BR30" s="126"/>
      <c r="BS30" s="126"/>
      <c r="BT30" s="126"/>
      <c r="BU30" s="126"/>
      <c r="BV30" s="126"/>
      <c r="BW30" s="126"/>
      <c r="BX30" s="126"/>
      <c r="BY30" s="126"/>
      <c r="BZ30" s="126"/>
      <c r="CA30" s="126"/>
      <c r="CB30" s="126"/>
      <c r="CC30" s="126"/>
      <c r="CD30" s="126"/>
      <c r="CE30" s="126"/>
      <c r="CF30" s="126"/>
      <c r="CG30" s="126"/>
      <c r="CH30" s="126"/>
      <c r="CI30" s="126"/>
      <c r="CJ30" s="126"/>
      <c r="CK30" s="126"/>
      <c r="CL30" s="126"/>
      <c r="CM30" s="126"/>
      <c r="CN30" s="126"/>
      <c r="CO30" s="126"/>
      <c r="CP30" s="126"/>
      <c r="CQ30" s="126"/>
      <c r="CR30" s="126"/>
      <c r="CS30" s="126"/>
      <c r="CT30" s="126"/>
      <c r="CU30" s="126"/>
      <c r="CV30" s="126"/>
      <c r="CW30" s="126"/>
      <c r="CX30" s="126"/>
      <c r="CY30" s="126"/>
      <c r="CZ30" s="126"/>
      <c r="DA30" s="126"/>
      <c r="DB30" s="126"/>
      <c r="DC30" s="126"/>
      <c r="DD30" s="126"/>
      <c r="DE30" s="126"/>
      <c r="DF30" s="126"/>
      <c r="DG30" s="126"/>
      <c r="DH30" s="126"/>
      <c r="DI30" s="126"/>
      <c r="DJ30" s="126"/>
      <c r="DK30" s="126"/>
      <c r="DL30" s="126"/>
      <c r="DM30" s="126"/>
      <c r="DN30" s="126"/>
      <c r="DO30" s="126"/>
      <c r="DP30" s="126"/>
      <c r="DQ30" s="126"/>
      <c r="DR30" s="126"/>
      <c r="DS30" s="126"/>
      <c r="DT30" s="126"/>
      <c r="DU30" s="126"/>
      <c r="DV30" s="126"/>
      <c r="DW30" s="126"/>
      <c r="DX30" s="126"/>
      <c r="DY30" s="126"/>
      <c r="DZ30" s="126"/>
      <c r="EA30" s="126"/>
      <c r="EB30" s="126"/>
      <c r="EC30" s="126"/>
      <c r="ED30" s="126"/>
      <c r="EE30" s="126"/>
      <c r="EF30" s="126"/>
      <c r="EG30" s="126"/>
      <c r="EH30" s="126"/>
      <c r="EI30" s="126"/>
      <c r="EJ30" s="126"/>
      <c r="EK30" s="126"/>
      <c r="EL30" s="126"/>
      <c r="EM30" s="126"/>
      <c r="EN30" s="126"/>
      <c r="EO30" s="126"/>
      <c r="EP30" s="126"/>
      <c r="EQ30" s="126"/>
      <c r="ER30" s="126"/>
      <c r="ES30" s="126"/>
      <c r="ET30" s="126"/>
      <c r="EU30" s="126"/>
      <c r="EV30" s="126"/>
      <c r="EW30" s="126"/>
      <c r="EX30" s="126"/>
      <c r="EY30" s="126"/>
      <c r="EZ30" s="126"/>
      <c r="FA30" s="126"/>
      <c r="FB30" s="126"/>
      <c r="FC30" s="126"/>
      <c r="FD30" s="126"/>
      <c r="FE30" s="126"/>
      <c r="FF30" s="126"/>
      <c r="FG30" s="126"/>
      <c r="FH30" s="126"/>
      <c r="FI30" s="126"/>
      <c r="FJ30" s="126"/>
      <c r="FK30" s="126"/>
      <c r="FL30" s="126"/>
      <c r="FM30" s="126"/>
      <c r="FN30" s="126"/>
      <c r="FO30" s="126"/>
      <c r="FP30" s="126"/>
      <c r="FQ30" s="126"/>
      <c r="FR30" s="126"/>
      <c r="FS30" s="126"/>
      <c r="FT30" s="126"/>
      <c r="FU30" s="126"/>
      <c r="FV30" s="126"/>
      <c r="FW30" s="126"/>
      <c r="FX30" s="126"/>
      <c r="FY30" s="126"/>
      <c r="FZ30" s="126"/>
      <c r="GA30" s="126"/>
      <c r="GB30" s="126"/>
      <c r="GC30" s="126"/>
      <c r="GD30" s="126"/>
      <c r="GE30" s="126"/>
      <c r="GF30" s="126"/>
      <c r="GG30" s="126"/>
      <c r="GH30" s="126"/>
      <c r="GI30" s="126"/>
      <c r="GJ30" s="126"/>
      <c r="GK30" s="126"/>
      <c r="GL30" s="126"/>
      <c r="GM30" s="126"/>
      <c r="GN30" s="126"/>
      <c r="GO30" s="126"/>
      <c r="GP30" s="126"/>
      <c r="GQ30" s="126"/>
      <c r="GR30" s="126"/>
      <c r="GS30" s="126"/>
      <c r="GT30" s="126"/>
      <c r="GU30" s="126"/>
      <c r="GV30" s="126"/>
      <c r="GW30" s="126"/>
      <c r="GX30" s="126"/>
      <c r="GY30" s="126"/>
      <c r="GZ30" s="126"/>
      <c r="HA30" s="126"/>
      <c r="HB30" s="126"/>
      <c r="HC30" s="126"/>
      <c r="HD30" s="126"/>
      <c r="HE30" s="126"/>
      <c r="HF30" s="126"/>
      <c r="HG30" s="126"/>
      <c r="HH30" s="126"/>
      <c r="HI30" s="126"/>
      <c r="HJ30" s="126"/>
      <c r="HK30" s="126"/>
      <c r="HL30" s="126"/>
      <c r="HM30" s="126"/>
      <c r="HN30" s="126"/>
      <c r="HO30" s="126"/>
      <c r="HP30" s="126"/>
      <c r="HQ30" s="126"/>
      <c r="HR30" s="126"/>
      <c r="HS30" s="126"/>
      <c r="HT30" s="126"/>
      <c r="HU30" s="126"/>
      <c r="HV30" s="126"/>
      <c r="HW30" s="126"/>
      <c r="HX30" s="126"/>
      <c r="HY30" s="126"/>
      <c r="HZ30" s="126"/>
      <c r="IA30" s="126"/>
      <c r="IB30" s="126"/>
      <c r="IC30" s="126"/>
      <c r="ID30" s="126"/>
      <c r="IE30" s="126"/>
      <c r="IF30" s="126"/>
      <c r="IG30" s="126"/>
      <c r="IH30" s="126"/>
      <c r="II30" s="126"/>
      <c r="IJ30" s="126"/>
      <c r="IK30" s="126"/>
      <c r="IL30" s="126"/>
      <c r="IM30" s="126"/>
      <c r="IN30" s="126"/>
      <c r="IO30" s="126"/>
      <c r="IP30" s="126"/>
      <c r="IQ30" s="126"/>
      <c r="IR30" s="126"/>
      <c r="IS30" s="126"/>
      <c r="IT30" s="126"/>
      <c r="IU30" s="126"/>
    </row>
    <row r="31" spans="1:255" s="127" customFormat="1" ht="28.5">
      <c r="A31" s="128" t="s">
        <v>745</v>
      </c>
      <c r="B31" s="125"/>
      <c r="C31" s="125"/>
      <c r="D31" s="126"/>
      <c r="E31" s="126"/>
      <c r="F31" s="126"/>
      <c r="G31" s="126"/>
      <c r="H31" s="126"/>
      <c r="I31" s="126"/>
      <c r="J31" s="126"/>
      <c r="K31" s="126"/>
      <c r="L31" s="126"/>
      <c r="M31" s="126"/>
      <c r="N31" s="126"/>
      <c r="O31" s="126"/>
      <c r="P31" s="126"/>
      <c r="Q31" s="126"/>
      <c r="R31" s="126"/>
      <c r="S31" s="126"/>
      <c r="T31" s="126"/>
      <c r="U31" s="126"/>
      <c r="V31" s="126"/>
      <c r="W31" s="126"/>
      <c r="X31" s="126"/>
      <c r="Y31" s="126"/>
      <c r="Z31" s="126"/>
      <c r="AA31" s="126"/>
      <c r="AB31" s="126"/>
      <c r="AC31" s="126"/>
      <c r="AD31" s="126"/>
      <c r="AE31" s="126"/>
      <c r="AF31" s="126"/>
      <c r="AG31" s="126"/>
      <c r="AH31" s="126"/>
      <c r="AI31" s="126"/>
      <c r="AJ31" s="126"/>
      <c r="AK31" s="126"/>
      <c r="AL31" s="126"/>
      <c r="AM31" s="126"/>
      <c r="AN31" s="126"/>
      <c r="AO31" s="126"/>
      <c r="AP31" s="126"/>
      <c r="AQ31" s="126"/>
      <c r="AR31" s="126"/>
      <c r="AS31" s="126"/>
      <c r="AT31" s="126"/>
      <c r="AU31" s="126"/>
      <c r="AV31" s="126"/>
      <c r="AW31" s="126"/>
      <c r="AX31" s="126"/>
      <c r="AY31" s="126"/>
      <c r="AZ31" s="126"/>
      <c r="BA31" s="126"/>
      <c r="BB31" s="126"/>
      <c r="BC31" s="126"/>
      <c r="BD31" s="126"/>
      <c r="BE31" s="126"/>
      <c r="BF31" s="126"/>
      <c r="BG31" s="126"/>
      <c r="BH31" s="126"/>
      <c r="BI31" s="126"/>
      <c r="BJ31" s="126"/>
      <c r="BK31" s="126"/>
      <c r="BL31" s="126"/>
      <c r="BM31" s="126"/>
      <c r="BN31" s="126"/>
      <c r="BO31" s="126"/>
      <c r="BP31" s="126"/>
      <c r="BQ31" s="126"/>
      <c r="BR31" s="126"/>
      <c r="BS31" s="126"/>
      <c r="BT31" s="126"/>
      <c r="BU31" s="126"/>
      <c r="BV31" s="126"/>
      <c r="BW31" s="126"/>
      <c r="BX31" s="126"/>
      <c r="BY31" s="126"/>
      <c r="BZ31" s="126"/>
      <c r="CA31" s="126"/>
      <c r="CB31" s="126"/>
      <c r="CC31" s="126"/>
      <c r="CD31" s="126"/>
      <c r="CE31" s="126"/>
      <c r="CF31" s="126"/>
      <c r="CG31" s="126"/>
      <c r="CH31" s="126"/>
      <c r="CI31" s="126"/>
      <c r="CJ31" s="126"/>
      <c r="CK31" s="126"/>
      <c r="CL31" s="126"/>
      <c r="CM31" s="126"/>
      <c r="CN31" s="126"/>
      <c r="CO31" s="126"/>
      <c r="CP31" s="126"/>
      <c r="CQ31" s="126"/>
      <c r="CR31" s="126"/>
      <c r="CS31" s="126"/>
      <c r="CT31" s="126"/>
      <c r="CU31" s="126"/>
      <c r="CV31" s="126"/>
      <c r="CW31" s="126"/>
      <c r="CX31" s="126"/>
      <c r="CY31" s="126"/>
      <c r="CZ31" s="126"/>
      <c r="DA31" s="126"/>
      <c r="DB31" s="126"/>
      <c r="DC31" s="126"/>
      <c r="DD31" s="126"/>
      <c r="DE31" s="126"/>
      <c r="DF31" s="126"/>
      <c r="DG31" s="126"/>
      <c r="DH31" s="126"/>
      <c r="DI31" s="126"/>
      <c r="DJ31" s="126"/>
      <c r="DK31" s="126"/>
      <c r="DL31" s="126"/>
      <c r="DM31" s="126"/>
      <c r="DN31" s="126"/>
      <c r="DO31" s="126"/>
      <c r="DP31" s="126"/>
      <c r="DQ31" s="126"/>
      <c r="DR31" s="126"/>
      <c r="DS31" s="126"/>
      <c r="DT31" s="126"/>
      <c r="DU31" s="126"/>
      <c r="DV31" s="126"/>
      <c r="DW31" s="126"/>
      <c r="DX31" s="126"/>
      <c r="DY31" s="126"/>
      <c r="DZ31" s="126"/>
      <c r="EA31" s="126"/>
      <c r="EB31" s="126"/>
      <c r="EC31" s="126"/>
      <c r="ED31" s="126"/>
      <c r="EE31" s="126"/>
      <c r="EF31" s="126"/>
      <c r="EG31" s="126"/>
      <c r="EH31" s="126"/>
      <c r="EI31" s="126"/>
      <c r="EJ31" s="126"/>
      <c r="EK31" s="126"/>
      <c r="EL31" s="126"/>
      <c r="EM31" s="126"/>
      <c r="EN31" s="126"/>
      <c r="EO31" s="126"/>
      <c r="EP31" s="126"/>
      <c r="EQ31" s="126"/>
      <c r="ER31" s="126"/>
      <c r="ES31" s="126"/>
      <c r="ET31" s="126"/>
      <c r="EU31" s="126"/>
      <c r="EV31" s="126"/>
      <c r="EW31" s="126"/>
      <c r="EX31" s="126"/>
      <c r="EY31" s="126"/>
      <c r="EZ31" s="126"/>
      <c r="FA31" s="126"/>
      <c r="FB31" s="126"/>
      <c r="FC31" s="126"/>
      <c r="FD31" s="126"/>
      <c r="FE31" s="126"/>
      <c r="FF31" s="126"/>
      <c r="FG31" s="126"/>
      <c r="FH31" s="126"/>
      <c r="FI31" s="126"/>
      <c r="FJ31" s="126"/>
      <c r="FK31" s="126"/>
      <c r="FL31" s="126"/>
      <c r="FM31" s="126"/>
      <c r="FN31" s="126"/>
      <c r="FO31" s="126"/>
      <c r="FP31" s="126"/>
      <c r="FQ31" s="126"/>
      <c r="FR31" s="126"/>
      <c r="FS31" s="126"/>
      <c r="FT31" s="126"/>
      <c r="FU31" s="126"/>
      <c r="FV31" s="126"/>
      <c r="FW31" s="126"/>
      <c r="FX31" s="126"/>
      <c r="FY31" s="126"/>
      <c r="FZ31" s="126"/>
      <c r="GA31" s="126"/>
      <c r="GB31" s="126"/>
      <c r="GC31" s="126"/>
      <c r="GD31" s="126"/>
      <c r="GE31" s="126"/>
      <c r="GF31" s="126"/>
      <c r="GG31" s="126"/>
      <c r="GH31" s="126"/>
      <c r="GI31" s="126"/>
      <c r="GJ31" s="126"/>
      <c r="GK31" s="126"/>
      <c r="GL31" s="126"/>
      <c r="GM31" s="126"/>
      <c r="GN31" s="126"/>
      <c r="GO31" s="126"/>
      <c r="GP31" s="126"/>
      <c r="GQ31" s="126"/>
      <c r="GR31" s="126"/>
      <c r="GS31" s="126"/>
      <c r="GT31" s="126"/>
      <c r="GU31" s="126"/>
      <c r="GV31" s="126"/>
      <c r="GW31" s="126"/>
      <c r="GX31" s="126"/>
      <c r="GY31" s="126"/>
      <c r="GZ31" s="126"/>
      <c r="HA31" s="126"/>
      <c r="HB31" s="126"/>
      <c r="HC31" s="126"/>
      <c r="HD31" s="126"/>
      <c r="HE31" s="126"/>
      <c r="HF31" s="126"/>
      <c r="HG31" s="126"/>
      <c r="HH31" s="126"/>
      <c r="HI31" s="126"/>
      <c r="HJ31" s="126"/>
      <c r="HK31" s="126"/>
      <c r="HL31" s="126"/>
      <c r="HM31" s="126"/>
      <c r="HN31" s="126"/>
      <c r="HO31" s="126"/>
      <c r="HP31" s="126"/>
      <c r="HQ31" s="126"/>
      <c r="HR31" s="126"/>
      <c r="HS31" s="126"/>
      <c r="HT31" s="126"/>
      <c r="HU31" s="126"/>
      <c r="HV31" s="126"/>
      <c r="HW31" s="126"/>
      <c r="HX31" s="126"/>
      <c r="HY31" s="126"/>
      <c r="HZ31" s="126"/>
      <c r="IA31" s="126"/>
      <c r="IB31" s="126"/>
      <c r="IC31" s="126"/>
      <c r="ID31" s="126"/>
      <c r="IE31" s="126"/>
      <c r="IF31" s="126"/>
      <c r="IG31" s="126"/>
      <c r="IH31" s="126"/>
      <c r="II31" s="126"/>
      <c r="IJ31" s="126"/>
      <c r="IK31" s="126"/>
      <c r="IL31" s="126"/>
      <c r="IM31" s="126"/>
      <c r="IN31" s="126"/>
      <c r="IO31" s="126"/>
      <c r="IP31" s="126"/>
      <c r="IQ31" s="126"/>
      <c r="IR31" s="126"/>
      <c r="IS31" s="126"/>
      <c r="IT31" s="126"/>
      <c r="IU31" s="126"/>
    </row>
    <row r="32" spans="1:255" s="127" customFormat="1" ht="28.5">
      <c r="A32" s="128" t="s">
        <v>746</v>
      </c>
      <c r="B32" s="125"/>
      <c r="C32" s="125"/>
      <c r="D32" s="126"/>
      <c r="E32" s="126"/>
      <c r="F32" s="126"/>
      <c r="G32" s="126"/>
      <c r="H32" s="126"/>
      <c r="I32" s="126"/>
      <c r="J32" s="126"/>
      <c r="K32" s="126"/>
      <c r="L32" s="126"/>
      <c r="M32" s="126"/>
      <c r="N32" s="126"/>
      <c r="O32" s="126"/>
      <c r="P32" s="126"/>
      <c r="Q32" s="126"/>
      <c r="R32" s="126"/>
      <c r="S32" s="126"/>
      <c r="T32" s="126"/>
      <c r="U32" s="126"/>
      <c r="V32" s="126"/>
      <c r="W32" s="126"/>
      <c r="X32" s="126"/>
      <c r="Y32" s="126"/>
      <c r="Z32" s="126"/>
      <c r="AA32" s="126"/>
      <c r="AB32" s="126"/>
      <c r="AC32" s="126"/>
      <c r="AD32" s="126"/>
      <c r="AE32" s="126"/>
      <c r="AF32" s="126"/>
      <c r="AG32" s="126"/>
      <c r="AH32" s="126"/>
      <c r="AI32" s="126"/>
      <c r="AJ32" s="126"/>
      <c r="AK32" s="126"/>
      <c r="AL32" s="126"/>
      <c r="AM32" s="126"/>
      <c r="AN32" s="126"/>
      <c r="AO32" s="126"/>
      <c r="AP32" s="126"/>
      <c r="AQ32" s="126"/>
      <c r="AR32" s="126"/>
      <c r="AS32" s="126"/>
      <c r="AT32" s="126"/>
      <c r="AU32" s="126"/>
      <c r="AV32" s="126"/>
      <c r="AW32" s="126"/>
      <c r="AX32" s="126"/>
      <c r="AY32" s="126"/>
      <c r="AZ32" s="126"/>
      <c r="BA32" s="126"/>
      <c r="BB32" s="126"/>
      <c r="BC32" s="126"/>
      <c r="BD32" s="126"/>
      <c r="BE32" s="126"/>
      <c r="BF32" s="126"/>
      <c r="BG32" s="126"/>
      <c r="BH32" s="126"/>
      <c r="BI32" s="126"/>
      <c r="BJ32" s="126"/>
      <c r="BK32" s="126"/>
      <c r="BL32" s="126"/>
      <c r="BM32" s="126"/>
      <c r="BN32" s="126"/>
      <c r="BO32" s="126"/>
      <c r="BP32" s="126"/>
      <c r="BQ32" s="126"/>
      <c r="BR32" s="126"/>
      <c r="BS32" s="126"/>
      <c r="BT32" s="126"/>
      <c r="BU32" s="126"/>
      <c r="BV32" s="126"/>
      <c r="BW32" s="126"/>
      <c r="BX32" s="126"/>
      <c r="BY32" s="126"/>
      <c r="BZ32" s="126"/>
      <c r="CA32" s="126"/>
      <c r="CB32" s="126"/>
      <c r="CC32" s="126"/>
      <c r="CD32" s="126"/>
      <c r="CE32" s="126"/>
      <c r="CF32" s="126"/>
      <c r="CG32" s="126"/>
      <c r="CH32" s="126"/>
      <c r="CI32" s="126"/>
      <c r="CJ32" s="126"/>
      <c r="CK32" s="126"/>
      <c r="CL32" s="126"/>
      <c r="CM32" s="126"/>
      <c r="CN32" s="126"/>
      <c r="CO32" s="126"/>
      <c r="CP32" s="126"/>
      <c r="CQ32" s="126"/>
      <c r="CR32" s="126"/>
      <c r="CS32" s="126"/>
      <c r="CT32" s="126"/>
      <c r="CU32" s="126"/>
      <c r="CV32" s="126"/>
      <c r="CW32" s="126"/>
      <c r="CX32" s="126"/>
      <c r="CY32" s="126"/>
      <c r="CZ32" s="126"/>
      <c r="DA32" s="126"/>
      <c r="DB32" s="126"/>
      <c r="DC32" s="126"/>
      <c r="DD32" s="126"/>
      <c r="DE32" s="126"/>
      <c r="DF32" s="126"/>
      <c r="DG32" s="126"/>
      <c r="DH32" s="126"/>
      <c r="DI32" s="126"/>
      <c r="DJ32" s="126"/>
      <c r="DK32" s="126"/>
      <c r="DL32" s="126"/>
      <c r="DM32" s="126"/>
      <c r="DN32" s="126"/>
      <c r="DO32" s="126"/>
      <c r="DP32" s="126"/>
      <c r="DQ32" s="126"/>
      <c r="DR32" s="126"/>
      <c r="DS32" s="126"/>
      <c r="DT32" s="126"/>
      <c r="DU32" s="126"/>
      <c r="DV32" s="126"/>
      <c r="DW32" s="126"/>
      <c r="DX32" s="126"/>
      <c r="DY32" s="126"/>
      <c r="DZ32" s="126"/>
      <c r="EA32" s="126"/>
      <c r="EB32" s="126"/>
      <c r="EC32" s="126"/>
      <c r="ED32" s="126"/>
      <c r="EE32" s="126"/>
      <c r="EF32" s="126"/>
      <c r="EG32" s="126"/>
      <c r="EH32" s="126"/>
      <c r="EI32" s="126"/>
      <c r="EJ32" s="126"/>
      <c r="EK32" s="126"/>
      <c r="EL32" s="126"/>
      <c r="EM32" s="126"/>
      <c r="EN32" s="126"/>
      <c r="EO32" s="126"/>
      <c r="EP32" s="126"/>
      <c r="EQ32" s="126"/>
      <c r="ER32" s="126"/>
      <c r="ES32" s="126"/>
      <c r="ET32" s="126"/>
      <c r="EU32" s="126"/>
      <c r="EV32" s="126"/>
      <c r="EW32" s="126"/>
      <c r="EX32" s="126"/>
      <c r="EY32" s="126"/>
      <c r="EZ32" s="126"/>
      <c r="FA32" s="126"/>
      <c r="FB32" s="126"/>
      <c r="FC32" s="126"/>
      <c r="FD32" s="126"/>
      <c r="FE32" s="126"/>
      <c r="FF32" s="126"/>
      <c r="FG32" s="126"/>
      <c r="FH32" s="126"/>
      <c r="FI32" s="126"/>
      <c r="FJ32" s="126"/>
      <c r="FK32" s="126"/>
      <c r="FL32" s="126"/>
      <c r="FM32" s="126"/>
      <c r="FN32" s="126"/>
      <c r="FO32" s="126"/>
      <c r="FP32" s="126"/>
      <c r="FQ32" s="126"/>
      <c r="FR32" s="126"/>
      <c r="FS32" s="126"/>
      <c r="FT32" s="126"/>
      <c r="FU32" s="126"/>
      <c r="FV32" s="126"/>
      <c r="FW32" s="126"/>
      <c r="FX32" s="126"/>
      <c r="FY32" s="126"/>
      <c r="FZ32" s="126"/>
      <c r="GA32" s="126"/>
      <c r="GB32" s="126"/>
      <c r="GC32" s="126"/>
      <c r="GD32" s="126"/>
      <c r="GE32" s="126"/>
      <c r="GF32" s="126"/>
      <c r="GG32" s="126"/>
      <c r="GH32" s="126"/>
      <c r="GI32" s="126"/>
      <c r="GJ32" s="126"/>
      <c r="GK32" s="126"/>
      <c r="GL32" s="126"/>
      <c r="GM32" s="126"/>
      <c r="GN32" s="126"/>
      <c r="GO32" s="126"/>
      <c r="GP32" s="126"/>
      <c r="GQ32" s="126"/>
      <c r="GR32" s="126"/>
      <c r="GS32" s="126"/>
      <c r="GT32" s="126"/>
      <c r="GU32" s="126"/>
      <c r="GV32" s="126"/>
      <c r="GW32" s="126"/>
      <c r="GX32" s="126"/>
      <c r="GY32" s="126"/>
      <c r="GZ32" s="126"/>
      <c r="HA32" s="126"/>
      <c r="HB32" s="126"/>
      <c r="HC32" s="126"/>
      <c r="HD32" s="126"/>
      <c r="HE32" s="126"/>
      <c r="HF32" s="126"/>
      <c r="HG32" s="126"/>
      <c r="HH32" s="126"/>
      <c r="HI32" s="126"/>
      <c r="HJ32" s="126"/>
      <c r="HK32" s="126"/>
      <c r="HL32" s="126"/>
      <c r="HM32" s="126"/>
      <c r="HN32" s="126"/>
      <c r="HO32" s="126"/>
      <c r="HP32" s="126"/>
      <c r="HQ32" s="126"/>
      <c r="HR32" s="126"/>
      <c r="HS32" s="126"/>
      <c r="HT32" s="126"/>
      <c r="HU32" s="126"/>
      <c r="HV32" s="126"/>
      <c r="HW32" s="126"/>
      <c r="HX32" s="126"/>
      <c r="HY32" s="126"/>
      <c r="HZ32" s="126"/>
      <c r="IA32" s="126"/>
      <c r="IB32" s="126"/>
      <c r="IC32" s="126"/>
      <c r="ID32" s="126"/>
      <c r="IE32" s="126"/>
      <c r="IF32" s="126"/>
      <c r="IG32" s="126"/>
      <c r="IH32" s="126"/>
      <c r="II32" s="126"/>
      <c r="IJ32" s="126"/>
      <c r="IK32" s="126"/>
      <c r="IL32" s="126"/>
      <c r="IM32" s="126"/>
      <c r="IN32" s="126"/>
      <c r="IO32" s="126"/>
      <c r="IP32" s="126"/>
      <c r="IQ32" s="126"/>
      <c r="IR32" s="126"/>
      <c r="IS32" s="126"/>
      <c r="IT32" s="126"/>
      <c r="IU32" s="126"/>
    </row>
    <row r="33" spans="1:255" s="127" customFormat="1" ht="28.5">
      <c r="A33" s="128" t="s">
        <v>747</v>
      </c>
      <c r="B33" s="125"/>
      <c r="C33" s="125"/>
      <c r="D33" s="126"/>
      <c r="E33" s="126"/>
      <c r="F33" s="126"/>
      <c r="G33" s="126"/>
      <c r="H33" s="126"/>
      <c r="I33" s="126"/>
      <c r="J33" s="126"/>
      <c r="K33" s="126"/>
      <c r="L33" s="126"/>
      <c r="M33" s="126"/>
      <c r="N33" s="126"/>
      <c r="O33" s="126"/>
      <c r="P33" s="126"/>
      <c r="Q33" s="126"/>
      <c r="R33" s="126"/>
      <c r="S33" s="126"/>
      <c r="T33" s="126"/>
      <c r="U33" s="126"/>
      <c r="V33" s="126"/>
      <c r="W33" s="126"/>
      <c r="X33" s="126"/>
      <c r="Y33" s="126"/>
      <c r="Z33" s="126"/>
      <c r="AA33" s="126"/>
      <c r="AB33" s="126"/>
      <c r="AC33" s="126"/>
      <c r="AD33" s="126"/>
      <c r="AE33" s="126"/>
      <c r="AF33" s="126"/>
      <c r="AG33" s="126"/>
      <c r="AH33" s="126"/>
      <c r="AI33" s="126"/>
      <c r="AJ33" s="126"/>
      <c r="AK33" s="126"/>
      <c r="AL33" s="126"/>
      <c r="AM33" s="126"/>
      <c r="AN33" s="126"/>
      <c r="AO33" s="126"/>
      <c r="AP33" s="126"/>
      <c r="AQ33" s="126"/>
      <c r="AR33" s="126"/>
      <c r="AS33" s="126"/>
      <c r="AT33" s="126"/>
      <c r="AU33" s="126"/>
      <c r="AV33" s="126"/>
      <c r="AW33" s="126"/>
      <c r="AX33" s="126"/>
      <c r="AY33" s="126"/>
      <c r="AZ33" s="126"/>
      <c r="BA33" s="126"/>
      <c r="BB33" s="126"/>
      <c r="BC33" s="126"/>
      <c r="BD33" s="126"/>
      <c r="BE33" s="126"/>
      <c r="BF33" s="126"/>
      <c r="BG33" s="126"/>
      <c r="BH33" s="126"/>
      <c r="BI33" s="126"/>
      <c r="BJ33" s="126"/>
      <c r="BK33" s="126"/>
      <c r="BL33" s="126"/>
      <c r="BM33" s="126"/>
      <c r="BN33" s="126"/>
      <c r="BO33" s="126"/>
      <c r="BP33" s="126"/>
      <c r="BQ33" s="126"/>
      <c r="BR33" s="126"/>
      <c r="BS33" s="126"/>
      <c r="BT33" s="126"/>
      <c r="BU33" s="126"/>
      <c r="BV33" s="126"/>
      <c r="BW33" s="126"/>
      <c r="BX33" s="126"/>
      <c r="BY33" s="126"/>
      <c r="BZ33" s="126"/>
      <c r="CA33" s="126"/>
      <c r="CB33" s="126"/>
      <c r="CC33" s="126"/>
      <c r="CD33" s="126"/>
      <c r="CE33" s="126"/>
      <c r="CF33" s="126"/>
      <c r="CG33" s="126"/>
      <c r="CH33" s="126"/>
      <c r="CI33" s="126"/>
      <c r="CJ33" s="126"/>
      <c r="CK33" s="126"/>
      <c r="CL33" s="126"/>
      <c r="CM33" s="126"/>
      <c r="CN33" s="126"/>
      <c r="CO33" s="126"/>
      <c r="CP33" s="126"/>
      <c r="CQ33" s="126"/>
      <c r="CR33" s="126"/>
      <c r="CS33" s="126"/>
      <c r="CT33" s="126"/>
      <c r="CU33" s="126"/>
      <c r="CV33" s="126"/>
      <c r="CW33" s="126"/>
      <c r="CX33" s="126"/>
      <c r="CY33" s="126"/>
      <c r="CZ33" s="126"/>
      <c r="DA33" s="126"/>
      <c r="DB33" s="126"/>
      <c r="DC33" s="126"/>
      <c r="DD33" s="126"/>
      <c r="DE33" s="126"/>
      <c r="DF33" s="126"/>
      <c r="DG33" s="126"/>
      <c r="DH33" s="126"/>
      <c r="DI33" s="126"/>
      <c r="DJ33" s="126"/>
      <c r="DK33" s="126"/>
      <c r="DL33" s="126"/>
      <c r="DM33" s="126"/>
      <c r="DN33" s="126"/>
      <c r="DO33" s="126"/>
      <c r="DP33" s="126"/>
      <c r="DQ33" s="126"/>
      <c r="DR33" s="126"/>
      <c r="DS33" s="126"/>
      <c r="DT33" s="126"/>
      <c r="DU33" s="126"/>
      <c r="DV33" s="126"/>
      <c r="DW33" s="126"/>
      <c r="DX33" s="126"/>
      <c r="DY33" s="126"/>
      <c r="DZ33" s="126"/>
      <c r="EA33" s="126"/>
      <c r="EB33" s="126"/>
      <c r="EC33" s="126"/>
      <c r="ED33" s="126"/>
      <c r="EE33" s="126"/>
      <c r="EF33" s="126"/>
      <c r="EG33" s="126"/>
      <c r="EH33" s="126"/>
      <c r="EI33" s="126"/>
      <c r="EJ33" s="126"/>
      <c r="EK33" s="126"/>
      <c r="EL33" s="126"/>
      <c r="EM33" s="126"/>
      <c r="EN33" s="126"/>
      <c r="EO33" s="126"/>
      <c r="EP33" s="126"/>
      <c r="EQ33" s="126"/>
      <c r="ER33" s="126"/>
      <c r="ES33" s="126"/>
      <c r="ET33" s="126"/>
      <c r="EU33" s="126"/>
      <c r="EV33" s="126"/>
      <c r="EW33" s="126"/>
      <c r="EX33" s="126"/>
      <c r="EY33" s="126"/>
      <c r="EZ33" s="126"/>
      <c r="FA33" s="126"/>
      <c r="FB33" s="126"/>
      <c r="FC33" s="126"/>
      <c r="FD33" s="126"/>
      <c r="FE33" s="126"/>
      <c r="FF33" s="126"/>
      <c r="FG33" s="126"/>
      <c r="FH33" s="126"/>
      <c r="FI33" s="126"/>
      <c r="FJ33" s="126"/>
      <c r="FK33" s="126"/>
      <c r="FL33" s="126"/>
      <c r="FM33" s="126"/>
      <c r="FN33" s="126"/>
      <c r="FO33" s="126"/>
      <c r="FP33" s="126"/>
      <c r="FQ33" s="126"/>
      <c r="FR33" s="126"/>
      <c r="FS33" s="126"/>
      <c r="FT33" s="126"/>
      <c r="FU33" s="126"/>
      <c r="FV33" s="126"/>
      <c r="FW33" s="126"/>
      <c r="FX33" s="126"/>
      <c r="FY33" s="126"/>
      <c r="FZ33" s="126"/>
      <c r="GA33" s="126"/>
      <c r="GB33" s="126"/>
      <c r="GC33" s="126"/>
      <c r="GD33" s="126"/>
      <c r="GE33" s="126"/>
      <c r="GF33" s="126"/>
      <c r="GG33" s="126"/>
      <c r="GH33" s="126"/>
      <c r="GI33" s="126"/>
      <c r="GJ33" s="126"/>
      <c r="GK33" s="126"/>
      <c r="GL33" s="126"/>
      <c r="GM33" s="126"/>
      <c r="GN33" s="126"/>
      <c r="GO33" s="126"/>
      <c r="GP33" s="126"/>
      <c r="GQ33" s="126"/>
      <c r="GR33" s="126"/>
      <c r="GS33" s="126"/>
      <c r="GT33" s="126"/>
      <c r="GU33" s="126"/>
      <c r="GV33" s="126"/>
      <c r="GW33" s="126"/>
      <c r="GX33" s="126"/>
      <c r="GY33" s="126"/>
      <c r="GZ33" s="126"/>
      <c r="HA33" s="126"/>
      <c r="HB33" s="126"/>
      <c r="HC33" s="126"/>
      <c r="HD33" s="126"/>
      <c r="HE33" s="126"/>
      <c r="HF33" s="126"/>
      <c r="HG33" s="126"/>
      <c r="HH33" s="126"/>
      <c r="HI33" s="126"/>
      <c r="HJ33" s="126"/>
      <c r="HK33" s="126"/>
      <c r="HL33" s="126"/>
      <c r="HM33" s="126"/>
      <c r="HN33" s="126"/>
      <c r="HO33" s="126"/>
      <c r="HP33" s="126"/>
      <c r="HQ33" s="126"/>
      <c r="HR33" s="126"/>
      <c r="HS33" s="126"/>
      <c r="HT33" s="126"/>
      <c r="HU33" s="126"/>
      <c r="HV33" s="126"/>
      <c r="HW33" s="126"/>
      <c r="HX33" s="126"/>
      <c r="HY33" s="126"/>
      <c r="HZ33" s="126"/>
      <c r="IA33" s="126"/>
      <c r="IB33" s="126"/>
      <c r="IC33" s="126"/>
      <c r="ID33" s="126"/>
      <c r="IE33" s="126"/>
      <c r="IF33" s="126"/>
      <c r="IG33" s="126"/>
      <c r="IH33" s="126"/>
      <c r="II33" s="126"/>
      <c r="IJ33" s="126"/>
      <c r="IK33" s="126"/>
      <c r="IL33" s="126"/>
      <c r="IM33" s="126"/>
      <c r="IN33" s="126"/>
      <c r="IO33" s="126"/>
      <c r="IP33" s="126"/>
      <c r="IQ33" s="126"/>
      <c r="IR33" s="126"/>
      <c r="IS33" s="126"/>
      <c r="IT33" s="126"/>
      <c r="IU33" s="126"/>
    </row>
    <row r="34" spans="1:255" s="127" customFormat="1" ht="20.25" customHeight="1">
      <c r="A34" s="128" t="s">
        <v>748</v>
      </c>
      <c r="B34" s="125"/>
      <c r="C34" s="125"/>
      <c r="D34" s="126"/>
      <c r="E34" s="126"/>
      <c r="F34" s="126"/>
      <c r="G34" s="126"/>
      <c r="H34" s="126"/>
      <c r="I34" s="126"/>
      <c r="J34" s="126"/>
      <c r="K34" s="126"/>
      <c r="L34" s="126"/>
      <c r="M34" s="126"/>
      <c r="N34" s="126"/>
      <c r="O34" s="126"/>
      <c r="P34" s="126"/>
      <c r="Q34" s="126"/>
      <c r="R34" s="126"/>
      <c r="S34" s="126"/>
      <c r="T34" s="126"/>
      <c r="U34" s="126"/>
      <c r="V34" s="126"/>
      <c r="W34" s="126"/>
      <c r="X34" s="126"/>
      <c r="Y34" s="126"/>
      <c r="Z34" s="126"/>
      <c r="AA34" s="126"/>
      <c r="AB34" s="126"/>
      <c r="AC34" s="126"/>
      <c r="AD34" s="126"/>
      <c r="AE34" s="126"/>
      <c r="AF34" s="126"/>
      <c r="AG34" s="126"/>
      <c r="AH34" s="126"/>
      <c r="AI34" s="126"/>
      <c r="AJ34" s="126"/>
      <c r="AK34" s="126"/>
      <c r="AL34" s="126"/>
      <c r="AM34" s="126"/>
      <c r="AN34" s="126"/>
      <c r="AO34" s="126"/>
      <c r="AP34" s="126"/>
      <c r="AQ34" s="126"/>
      <c r="AR34" s="126"/>
      <c r="AS34" s="126"/>
      <c r="AT34" s="126"/>
      <c r="AU34" s="126"/>
      <c r="AV34" s="126"/>
      <c r="AW34" s="126"/>
      <c r="AX34" s="126"/>
      <c r="AY34" s="126"/>
      <c r="AZ34" s="126"/>
      <c r="BA34" s="126"/>
      <c r="BB34" s="126"/>
      <c r="BC34" s="126"/>
      <c r="BD34" s="126"/>
      <c r="BE34" s="126"/>
      <c r="BF34" s="126"/>
      <c r="BG34" s="126"/>
      <c r="BH34" s="126"/>
      <c r="BI34" s="126"/>
      <c r="BJ34" s="126"/>
      <c r="BK34" s="126"/>
      <c r="BL34" s="126"/>
      <c r="BM34" s="126"/>
      <c r="BN34" s="126"/>
      <c r="BO34" s="126"/>
      <c r="BP34" s="126"/>
      <c r="BQ34" s="126"/>
      <c r="BR34" s="126"/>
      <c r="BS34" s="126"/>
      <c r="BT34" s="126"/>
      <c r="BU34" s="126"/>
      <c r="BV34" s="126"/>
      <c r="BW34" s="126"/>
      <c r="BX34" s="126"/>
      <c r="BY34" s="126"/>
      <c r="BZ34" s="126"/>
      <c r="CA34" s="126"/>
      <c r="CB34" s="126"/>
      <c r="CC34" s="126"/>
      <c r="CD34" s="126"/>
      <c r="CE34" s="126"/>
      <c r="CF34" s="126"/>
      <c r="CG34" s="126"/>
      <c r="CH34" s="126"/>
      <c r="CI34" s="126"/>
      <c r="CJ34" s="126"/>
      <c r="CK34" s="126"/>
      <c r="CL34" s="126"/>
      <c r="CM34" s="126"/>
      <c r="CN34" s="126"/>
      <c r="CO34" s="126"/>
      <c r="CP34" s="126"/>
      <c r="CQ34" s="126"/>
      <c r="CR34" s="126"/>
      <c r="CS34" s="126"/>
      <c r="CT34" s="126"/>
      <c r="CU34" s="126"/>
      <c r="CV34" s="126"/>
      <c r="CW34" s="126"/>
      <c r="CX34" s="126"/>
      <c r="CY34" s="126"/>
      <c r="CZ34" s="126"/>
      <c r="DA34" s="126"/>
      <c r="DB34" s="126"/>
      <c r="DC34" s="126"/>
      <c r="DD34" s="126"/>
      <c r="DE34" s="126"/>
      <c r="DF34" s="126"/>
      <c r="DG34" s="126"/>
      <c r="DH34" s="126"/>
      <c r="DI34" s="126"/>
      <c r="DJ34" s="126"/>
      <c r="DK34" s="126"/>
      <c r="DL34" s="126"/>
      <c r="DM34" s="126"/>
      <c r="DN34" s="126"/>
      <c r="DO34" s="126"/>
      <c r="DP34" s="126"/>
      <c r="DQ34" s="126"/>
      <c r="DR34" s="126"/>
      <c r="DS34" s="126"/>
      <c r="DT34" s="126"/>
      <c r="DU34" s="126"/>
      <c r="DV34" s="126"/>
      <c r="DW34" s="126"/>
      <c r="DX34" s="126"/>
      <c r="DY34" s="126"/>
      <c r="DZ34" s="126"/>
      <c r="EA34" s="126"/>
      <c r="EB34" s="126"/>
      <c r="EC34" s="126"/>
      <c r="ED34" s="126"/>
      <c r="EE34" s="126"/>
      <c r="EF34" s="126"/>
      <c r="EG34" s="126"/>
      <c r="EH34" s="126"/>
      <c r="EI34" s="126"/>
      <c r="EJ34" s="126"/>
      <c r="EK34" s="126"/>
      <c r="EL34" s="126"/>
      <c r="EM34" s="126"/>
      <c r="EN34" s="126"/>
      <c r="EO34" s="126"/>
      <c r="EP34" s="126"/>
      <c r="EQ34" s="126"/>
      <c r="ER34" s="126"/>
      <c r="ES34" s="126"/>
      <c r="ET34" s="126"/>
      <c r="EU34" s="126"/>
      <c r="EV34" s="126"/>
      <c r="EW34" s="126"/>
      <c r="EX34" s="126"/>
      <c r="EY34" s="126"/>
      <c r="EZ34" s="126"/>
      <c r="FA34" s="126"/>
      <c r="FB34" s="126"/>
      <c r="FC34" s="126"/>
      <c r="FD34" s="126"/>
      <c r="FE34" s="126"/>
      <c r="FF34" s="126"/>
      <c r="FG34" s="126"/>
      <c r="FH34" s="126"/>
      <c r="FI34" s="126"/>
      <c r="FJ34" s="126"/>
      <c r="FK34" s="126"/>
      <c r="FL34" s="126"/>
      <c r="FM34" s="126"/>
      <c r="FN34" s="126"/>
      <c r="FO34" s="126"/>
      <c r="FP34" s="126"/>
      <c r="FQ34" s="126"/>
      <c r="FR34" s="126"/>
      <c r="FS34" s="126"/>
      <c r="FT34" s="126"/>
      <c r="FU34" s="126"/>
      <c r="FV34" s="126"/>
      <c r="FW34" s="126"/>
      <c r="FX34" s="126"/>
      <c r="FY34" s="126"/>
      <c r="FZ34" s="126"/>
      <c r="GA34" s="126"/>
      <c r="GB34" s="126"/>
      <c r="GC34" s="126"/>
      <c r="GD34" s="126"/>
      <c r="GE34" s="126"/>
      <c r="GF34" s="126"/>
      <c r="GG34" s="126"/>
      <c r="GH34" s="126"/>
      <c r="GI34" s="126"/>
      <c r="GJ34" s="126"/>
      <c r="GK34" s="126"/>
      <c r="GL34" s="126"/>
      <c r="GM34" s="126"/>
      <c r="GN34" s="126"/>
      <c r="GO34" s="126"/>
      <c r="GP34" s="126"/>
      <c r="GQ34" s="126"/>
      <c r="GR34" s="126"/>
      <c r="GS34" s="126"/>
      <c r="GT34" s="126"/>
      <c r="GU34" s="126"/>
      <c r="GV34" s="126"/>
      <c r="GW34" s="126"/>
      <c r="GX34" s="126"/>
      <c r="GY34" s="126"/>
      <c r="GZ34" s="126"/>
      <c r="HA34" s="126"/>
      <c r="HB34" s="126"/>
      <c r="HC34" s="126"/>
      <c r="HD34" s="126"/>
      <c r="HE34" s="126"/>
      <c r="HF34" s="126"/>
      <c r="HG34" s="126"/>
      <c r="HH34" s="126"/>
      <c r="HI34" s="126"/>
      <c r="HJ34" s="126"/>
      <c r="HK34" s="126"/>
      <c r="HL34" s="126"/>
      <c r="HM34" s="126"/>
      <c r="HN34" s="126"/>
      <c r="HO34" s="126"/>
      <c r="HP34" s="126"/>
      <c r="HQ34" s="126"/>
      <c r="HR34" s="126"/>
      <c r="HS34" s="126"/>
      <c r="HT34" s="126"/>
      <c r="HU34" s="126"/>
      <c r="HV34" s="126"/>
      <c r="HW34" s="126"/>
      <c r="HX34" s="126"/>
      <c r="HY34" s="126"/>
      <c r="HZ34" s="126"/>
      <c r="IA34" s="126"/>
      <c r="IB34" s="126"/>
      <c r="IC34" s="126"/>
      <c r="ID34" s="126"/>
      <c r="IE34" s="126"/>
      <c r="IF34" s="126"/>
      <c r="IG34" s="126"/>
      <c r="IH34" s="126"/>
      <c r="II34" s="126"/>
      <c r="IJ34" s="126"/>
      <c r="IK34" s="126"/>
      <c r="IL34" s="126"/>
      <c r="IM34" s="126"/>
      <c r="IN34" s="126"/>
      <c r="IO34" s="126"/>
      <c r="IP34" s="126"/>
      <c r="IQ34" s="126"/>
      <c r="IR34" s="126"/>
      <c r="IS34" s="126"/>
      <c r="IT34" s="126"/>
      <c r="IU34" s="126"/>
    </row>
    <row r="35" spans="1:255" s="127" customFormat="1" ht="60.75" customHeight="1">
      <c r="A35" s="128" t="s">
        <v>749</v>
      </c>
      <c r="B35" s="125"/>
      <c r="C35" s="125"/>
      <c r="D35" s="126"/>
      <c r="E35" s="126"/>
      <c r="F35" s="126"/>
      <c r="G35" s="126"/>
      <c r="H35" s="126"/>
      <c r="I35" s="126"/>
      <c r="J35" s="126"/>
      <c r="K35" s="126"/>
      <c r="L35" s="126"/>
      <c r="M35" s="126"/>
      <c r="N35" s="126"/>
      <c r="O35" s="126"/>
      <c r="P35" s="126"/>
      <c r="Q35" s="126"/>
      <c r="R35" s="126"/>
      <c r="S35" s="126"/>
      <c r="T35" s="126"/>
      <c r="U35" s="126"/>
      <c r="V35" s="126"/>
      <c r="W35" s="126"/>
      <c r="X35" s="126"/>
      <c r="Y35" s="126"/>
      <c r="Z35" s="126"/>
      <c r="AA35" s="126"/>
      <c r="AB35" s="126"/>
      <c r="AC35" s="126"/>
      <c r="AD35" s="126"/>
      <c r="AE35" s="126"/>
      <c r="AF35" s="126"/>
      <c r="AG35" s="126"/>
      <c r="AH35" s="126"/>
      <c r="AI35" s="126"/>
      <c r="AJ35" s="126"/>
      <c r="AK35" s="126"/>
      <c r="AL35" s="126"/>
      <c r="AM35" s="126"/>
      <c r="AN35" s="126"/>
      <c r="AO35" s="126"/>
      <c r="AP35" s="126"/>
      <c r="AQ35" s="126"/>
      <c r="AR35" s="126"/>
      <c r="AS35" s="126"/>
      <c r="AT35" s="126"/>
      <c r="AU35" s="126"/>
      <c r="AV35" s="126"/>
      <c r="AW35" s="126"/>
      <c r="AX35" s="126"/>
      <c r="AY35" s="126"/>
      <c r="AZ35" s="126"/>
      <c r="BA35" s="126"/>
      <c r="BB35" s="126"/>
      <c r="BC35" s="126"/>
      <c r="BD35" s="126"/>
      <c r="BE35" s="126"/>
      <c r="BF35" s="126"/>
      <c r="BG35" s="126"/>
      <c r="BH35" s="126"/>
      <c r="BI35" s="126"/>
      <c r="BJ35" s="126"/>
      <c r="BK35" s="126"/>
      <c r="BL35" s="126"/>
      <c r="BM35" s="126"/>
      <c r="BN35" s="126"/>
      <c r="BO35" s="126"/>
      <c r="BP35" s="126"/>
      <c r="BQ35" s="126"/>
      <c r="BR35" s="126"/>
      <c r="BS35" s="126"/>
      <c r="BT35" s="126"/>
      <c r="BU35" s="126"/>
      <c r="BV35" s="126"/>
      <c r="BW35" s="126"/>
      <c r="BX35" s="126"/>
      <c r="BY35" s="126"/>
      <c r="BZ35" s="126"/>
      <c r="CA35" s="126"/>
      <c r="CB35" s="126"/>
      <c r="CC35" s="126"/>
      <c r="CD35" s="126"/>
      <c r="CE35" s="126"/>
      <c r="CF35" s="126"/>
      <c r="CG35" s="126"/>
      <c r="CH35" s="126"/>
      <c r="CI35" s="126"/>
      <c r="CJ35" s="126"/>
      <c r="CK35" s="126"/>
      <c r="CL35" s="126"/>
      <c r="CM35" s="126"/>
      <c r="CN35" s="126"/>
      <c r="CO35" s="126"/>
      <c r="CP35" s="126"/>
      <c r="CQ35" s="126"/>
      <c r="CR35" s="126"/>
      <c r="CS35" s="126"/>
      <c r="CT35" s="126"/>
      <c r="CU35" s="126"/>
      <c r="CV35" s="126"/>
      <c r="CW35" s="126"/>
      <c r="CX35" s="126"/>
      <c r="CY35" s="126"/>
      <c r="CZ35" s="126"/>
      <c r="DA35" s="126"/>
      <c r="DB35" s="126"/>
      <c r="DC35" s="126"/>
      <c r="DD35" s="126"/>
      <c r="DE35" s="126"/>
      <c r="DF35" s="126"/>
      <c r="DG35" s="126"/>
      <c r="DH35" s="126"/>
      <c r="DI35" s="126"/>
      <c r="DJ35" s="126"/>
      <c r="DK35" s="126"/>
      <c r="DL35" s="126"/>
      <c r="DM35" s="126"/>
      <c r="DN35" s="126"/>
      <c r="DO35" s="126"/>
      <c r="DP35" s="126"/>
      <c r="DQ35" s="126"/>
      <c r="DR35" s="126"/>
      <c r="DS35" s="126"/>
      <c r="DT35" s="126"/>
      <c r="DU35" s="126"/>
      <c r="DV35" s="126"/>
      <c r="DW35" s="126"/>
      <c r="DX35" s="126"/>
      <c r="DY35" s="126"/>
      <c r="DZ35" s="126"/>
      <c r="EA35" s="126"/>
      <c r="EB35" s="126"/>
      <c r="EC35" s="126"/>
      <c r="ED35" s="126"/>
      <c r="EE35" s="126"/>
      <c r="EF35" s="126"/>
      <c r="EG35" s="126"/>
      <c r="EH35" s="126"/>
      <c r="EI35" s="126"/>
      <c r="EJ35" s="126"/>
      <c r="EK35" s="126"/>
      <c r="EL35" s="126"/>
      <c r="EM35" s="126"/>
      <c r="EN35" s="126"/>
      <c r="EO35" s="126"/>
      <c r="EP35" s="126"/>
      <c r="EQ35" s="126"/>
      <c r="ER35" s="126"/>
      <c r="ES35" s="126"/>
      <c r="ET35" s="126"/>
      <c r="EU35" s="126"/>
      <c r="EV35" s="126"/>
      <c r="EW35" s="126"/>
      <c r="EX35" s="126"/>
      <c r="EY35" s="126"/>
      <c r="EZ35" s="126"/>
      <c r="FA35" s="126"/>
      <c r="FB35" s="126"/>
      <c r="FC35" s="126"/>
      <c r="FD35" s="126"/>
      <c r="FE35" s="126"/>
      <c r="FF35" s="126"/>
      <c r="FG35" s="126"/>
      <c r="FH35" s="126"/>
      <c r="FI35" s="126"/>
      <c r="FJ35" s="126"/>
      <c r="FK35" s="126"/>
      <c r="FL35" s="126"/>
      <c r="FM35" s="126"/>
      <c r="FN35" s="126"/>
      <c r="FO35" s="126"/>
      <c r="FP35" s="126"/>
      <c r="FQ35" s="126"/>
      <c r="FR35" s="126"/>
      <c r="FS35" s="126"/>
      <c r="FT35" s="126"/>
      <c r="FU35" s="126"/>
      <c r="FV35" s="126"/>
      <c r="FW35" s="126"/>
      <c r="FX35" s="126"/>
      <c r="FY35" s="126"/>
      <c r="FZ35" s="126"/>
      <c r="GA35" s="126"/>
      <c r="GB35" s="126"/>
      <c r="GC35" s="126"/>
      <c r="GD35" s="126"/>
      <c r="GE35" s="126"/>
      <c r="GF35" s="126"/>
      <c r="GG35" s="126"/>
      <c r="GH35" s="126"/>
      <c r="GI35" s="126"/>
      <c r="GJ35" s="126"/>
      <c r="GK35" s="126"/>
      <c r="GL35" s="126"/>
      <c r="GM35" s="126"/>
      <c r="GN35" s="126"/>
      <c r="GO35" s="126"/>
      <c r="GP35" s="126"/>
      <c r="GQ35" s="126"/>
      <c r="GR35" s="126"/>
      <c r="GS35" s="126"/>
      <c r="GT35" s="126"/>
      <c r="GU35" s="126"/>
      <c r="GV35" s="126"/>
      <c r="GW35" s="126"/>
      <c r="GX35" s="126"/>
      <c r="GY35" s="126"/>
      <c r="GZ35" s="126"/>
      <c r="HA35" s="126"/>
      <c r="HB35" s="126"/>
      <c r="HC35" s="126"/>
      <c r="HD35" s="126"/>
      <c r="HE35" s="126"/>
      <c r="HF35" s="126"/>
      <c r="HG35" s="126"/>
      <c r="HH35" s="126"/>
      <c r="HI35" s="126"/>
      <c r="HJ35" s="126"/>
      <c r="HK35" s="126"/>
      <c r="HL35" s="126"/>
      <c r="HM35" s="126"/>
      <c r="HN35" s="126"/>
      <c r="HO35" s="126"/>
      <c r="HP35" s="126"/>
      <c r="HQ35" s="126"/>
      <c r="HR35" s="126"/>
      <c r="HS35" s="126"/>
      <c r="HT35" s="126"/>
      <c r="HU35" s="126"/>
      <c r="HV35" s="126"/>
      <c r="HW35" s="126"/>
      <c r="HX35" s="126"/>
      <c r="HY35" s="126"/>
      <c r="HZ35" s="126"/>
      <c r="IA35" s="126"/>
      <c r="IB35" s="126"/>
      <c r="IC35" s="126"/>
      <c r="ID35" s="126"/>
      <c r="IE35" s="126"/>
      <c r="IF35" s="126"/>
      <c r="IG35" s="126"/>
      <c r="IH35" s="126"/>
      <c r="II35" s="126"/>
      <c r="IJ35" s="126"/>
      <c r="IK35" s="126"/>
      <c r="IL35" s="126"/>
      <c r="IM35" s="126"/>
      <c r="IN35" s="126"/>
      <c r="IO35" s="126"/>
      <c r="IP35" s="126"/>
      <c r="IQ35" s="126"/>
      <c r="IR35" s="126"/>
      <c r="IS35" s="126"/>
      <c r="IT35" s="126"/>
      <c r="IU35" s="126"/>
    </row>
    <row r="36" spans="1:255" s="127" customFormat="1" ht="33.75" customHeight="1">
      <c r="A36" s="128" t="s">
        <v>750</v>
      </c>
      <c r="B36" s="125"/>
      <c r="C36" s="125"/>
      <c r="D36" s="126"/>
      <c r="E36" s="126"/>
      <c r="F36" s="126"/>
      <c r="G36" s="126"/>
      <c r="H36" s="126"/>
      <c r="I36" s="126"/>
      <c r="J36" s="126"/>
      <c r="K36" s="126"/>
      <c r="L36" s="126"/>
      <c r="M36" s="126"/>
      <c r="N36" s="126"/>
      <c r="O36" s="126"/>
      <c r="P36" s="126"/>
      <c r="Q36" s="126"/>
      <c r="R36" s="126"/>
      <c r="S36" s="126"/>
      <c r="T36" s="126"/>
      <c r="U36" s="126"/>
      <c r="V36" s="126"/>
      <c r="W36" s="126"/>
      <c r="X36" s="126"/>
      <c r="Y36" s="126"/>
      <c r="Z36" s="126"/>
      <c r="AA36" s="126"/>
      <c r="AB36" s="126"/>
      <c r="AC36" s="126"/>
      <c r="AD36" s="126"/>
      <c r="AE36" s="126"/>
      <c r="AF36" s="126"/>
      <c r="AG36" s="126"/>
      <c r="AH36" s="126"/>
      <c r="AI36" s="126"/>
      <c r="AJ36" s="126"/>
      <c r="AK36" s="126"/>
      <c r="AL36" s="126"/>
      <c r="AM36" s="126"/>
      <c r="AN36" s="126"/>
      <c r="AO36" s="126"/>
      <c r="AP36" s="126"/>
      <c r="AQ36" s="126"/>
      <c r="AR36" s="126"/>
      <c r="AS36" s="126"/>
      <c r="AT36" s="126"/>
      <c r="AU36" s="126"/>
      <c r="AV36" s="126"/>
      <c r="AW36" s="126"/>
      <c r="AX36" s="126"/>
      <c r="AY36" s="126"/>
      <c r="AZ36" s="126"/>
      <c r="BA36" s="126"/>
      <c r="BB36" s="126"/>
      <c r="BC36" s="126"/>
      <c r="BD36" s="126"/>
      <c r="BE36" s="126"/>
      <c r="BF36" s="126"/>
      <c r="BG36" s="126"/>
      <c r="BH36" s="126"/>
      <c r="BI36" s="126"/>
      <c r="BJ36" s="126"/>
      <c r="BK36" s="126"/>
      <c r="BL36" s="126"/>
      <c r="BM36" s="126"/>
      <c r="BN36" s="126"/>
      <c r="BO36" s="126"/>
      <c r="BP36" s="126"/>
      <c r="BQ36" s="126"/>
      <c r="BR36" s="126"/>
      <c r="BS36" s="126"/>
      <c r="BT36" s="126"/>
      <c r="BU36" s="126"/>
      <c r="BV36" s="126"/>
      <c r="BW36" s="126"/>
      <c r="BX36" s="126"/>
      <c r="BY36" s="126"/>
      <c r="BZ36" s="126"/>
      <c r="CA36" s="126"/>
      <c r="CB36" s="126"/>
      <c r="CC36" s="126"/>
      <c r="CD36" s="126"/>
      <c r="CE36" s="126"/>
      <c r="CF36" s="126"/>
      <c r="CG36" s="126"/>
      <c r="CH36" s="126"/>
      <c r="CI36" s="126"/>
      <c r="CJ36" s="126"/>
      <c r="CK36" s="126"/>
      <c r="CL36" s="126"/>
      <c r="CM36" s="126"/>
      <c r="CN36" s="126"/>
      <c r="CO36" s="126"/>
      <c r="CP36" s="126"/>
      <c r="CQ36" s="126"/>
      <c r="CR36" s="126"/>
      <c r="CS36" s="126"/>
      <c r="CT36" s="126"/>
      <c r="CU36" s="126"/>
      <c r="CV36" s="126"/>
      <c r="CW36" s="126"/>
      <c r="CX36" s="126"/>
      <c r="CY36" s="126"/>
      <c r="CZ36" s="126"/>
      <c r="DA36" s="126"/>
      <c r="DB36" s="126"/>
      <c r="DC36" s="126"/>
      <c r="DD36" s="126"/>
      <c r="DE36" s="126"/>
      <c r="DF36" s="126"/>
      <c r="DG36" s="126"/>
      <c r="DH36" s="126"/>
      <c r="DI36" s="126"/>
      <c r="DJ36" s="126"/>
      <c r="DK36" s="126"/>
      <c r="DL36" s="126"/>
      <c r="DM36" s="126"/>
      <c r="DN36" s="126"/>
      <c r="DO36" s="126"/>
      <c r="DP36" s="126"/>
      <c r="DQ36" s="126"/>
      <c r="DR36" s="126"/>
      <c r="DS36" s="126"/>
      <c r="DT36" s="126"/>
      <c r="DU36" s="126"/>
      <c r="DV36" s="126"/>
      <c r="DW36" s="126"/>
      <c r="DX36" s="126"/>
      <c r="DY36" s="126"/>
      <c r="DZ36" s="126"/>
      <c r="EA36" s="126"/>
      <c r="EB36" s="126"/>
      <c r="EC36" s="126"/>
      <c r="ED36" s="126"/>
      <c r="EE36" s="126"/>
      <c r="EF36" s="126"/>
      <c r="EG36" s="126"/>
      <c r="EH36" s="126"/>
      <c r="EI36" s="126"/>
      <c r="EJ36" s="126"/>
      <c r="EK36" s="126"/>
      <c r="EL36" s="126"/>
      <c r="EM36" s="126"/>
      <c r="EN36" s="126"/>
      <c r="EO36" s="126"/>
      <c r="EP36" s="126"/>
      <c r="EQ36" s="126"/>
      <c r="ER36" s="126"/>
      <c r="ES36" s="126"/>
      <c r="ET36" s="126"/>
      <c r="EU36" s="126"/>
      <c r="EV36" s="126"/>
      <c r="EW36" s="126"/>
      <c r="EX36" s="126"/>
      <c r="EY36" s="126"/>
      <c r="EZ36" s="126"/>
      <c r="FA36" s="126"/>
      <c r="FB36" s="126"/>
      <c r="FC36" s="126"/>
      <c r="FD36" s="126"/>
      <c r="FE36" s="126"/>
      <c r="FF36" s="126"/>
      <c r="FG36" s="126"/>
      <c r="FH36" s="126"/>
      <c r="FI36" s="126"/>
      <c r="FJ36" s="126"/>
      <c r="FK36" s="126"/>
      <c r="FL36" s="126"/>
      <c r="FM36" s="126"/>
      <c r="FN36" s="126"/>
      <c r="FO36" s="126"/>
      <c r="FP36" s="126"/>
      <c r="FQ36" s="126"/>
      <c r="FR36" s="126"/>
      <c r="FS36" s="126"/>
      <c r="FT36" s="126"/>
      <c r="FU36" s="126"/>
      <c r="FV36" s="126"/>
      <c r="FW36" s="126"/>
      <c r="FX36" s="126"/>
      <c r="FY36" s="126"/>
      <c r="FZ36" s="126"/>
      <c r="GA36" s="126"/>
      <c r="GB36" s="126"/>
      <c r="GC36" s="126"/>
      <c r="GD36" s="126"/>
      <c r="GE36" s="126"/>
      <c r="GF36" s="126"/>
      <c r="GG36" s="126"/>
      <c r="GH36" s="126"/>
      <c r="GI36" s="126"/>
      <c r="GJ36" s="126"/>
      <c r="GK36" s="126"/>
      <c r="GL36" s="126"/>
      <c r="GM36" s="126"/>
      <c r="GN36" s="126"/>
      <c r="GO36" s="126"/>
      <c r="GP36" s="126"/>
      <c r="GQ36" s="126"/>
      <c r="GR36" s="126"/>
      <c r="GS36" s="126"/>
      <c r="GT36" s="126"/>
      <c r="GU36" s="126"/>
      <c r="GV36" s="126"/>
      <c r="GW36" s="126"/>
      <c r="GX36" s="126"/>
      <c r="GY36" s="126"/>
      <c r="GZ36" s="126"/>
      <c r="HA36" s="126"/>
      <c r="HB36" s="126"/>
      <c r="HC36" s="126"/>
      <c r="HD36" s="126"/>
      <c r="HE36" s="126"/>
      <c r="HF36" s="126"/>
      <c r="HG36" s="126"/>
      <c r="HH36" s="126"/>
      <c r="HI36" s="126"/>
      <c r="HJ36" s="126"/>
      <c r="HK36" s="126"/>
      <c r="HL36" s="126"/>
      <c r="HM36" s="126"/>
      <c r="HN36" s="126"/>
      <c r="HO36" s="126"/>
      <c r="HP36" s="126"/>
      <c r="HQ36" s="126"/>
      <c r="HR36" s="126"/>
      <c r="HS36" s="126"/>
      <c r="HT36" s="126"/>
      <c r="HU36" s="126"/>
      <c r="HV36" s="126"/>
      <c r="HW36" s="126"/>
      <c r="HX36" s="126"/>
      <c r="HY36" s="126"/>
      <c r="HZ36" s="126"/>
      <c r="IA36" s="126"/>
      <c r="IB36" s="126"/>
      <c r="IC36" s="126"/>
      <c r="ID36" s="126"/>
      <c r="IE36" s="126"/>
      <c r="IF36" s="126"/>
      <c r="IG36" s="126"/>
      <c r="IH36" s="126"/>
      <c r="II36" s="126"/>
      <c r="IJ36" s="126"/>
      <c r="IK36" s="126"/>
      <c r="IL36" s="126"/>
      <c r="IM36" s="126"/>
      <c r="IN36" s="126"/>
      <c r="IO36" s="126"/>
      <c r="IP36" s="126"/>
      <c r="IQ36" s="126"/>
      <c r="IR36" s="126"/>
      <c r="IS36" s="126"/>
      <c r="IT36" s="126"/>
      <c r="IU36" s="126"/>
    </row>
    <row r="37" spans="1:255" s="127" customFormat="1" ht="53.25" customHeight="1">
      <c r="A37" s="129" t="s">
        <v>751</v>
      </c>
      <c r="B37" s="125"/>
      <c r="C37" s="125"/>
      <c r="D37" s="126"/>
      <c r="E37" s="126"/>
      <c r="F37" s="126"/>
      <c r="G37" s="126"/>
      <c r="H37" s="126"/>
      <c r="I37" s="126"/>
      <c r="J37" s="126"/>
      <c r="K37" s="126"/>
      <c r="L37" s="126"/>
      <c r="M37" s="126"/>
      <c r="N37" s="126"/>
      <c r="O37" s="126"/>
      <c r="P37" s="126"/>
      <c r="Q37" s="126"/>
      <c r="R37" s="126"/>
      <c r="S37" s="126"/>
      <c r="T37" s="126"/>
      <c r="U37" s="126"/>
      <c r="V37" s="126"/>
      <c r="W37" s="126"/>
      <c r="X37" s="126"/>
      <c r="Y37" s="126"/>
      <c r="Z37" s="126"/>
      <c r="AA37" s="126"/>
      <c r="AB37" s="126"/>
      <c r="AC37" s="126"/>
      <c r="AD37" s="126"/>
      <c r="AE37" s="126"/>
      <c r="AF37" s="126"/>
      <c r="AG37" s="126"/>
      <c r="AH37" s="126"/>
      <c r="AI37" s="126"/>
      <c r="AJ37" s="126"/>
      <c r="AK37" s="126"/>
      <c r="AL37" s="126"/>
      <c r="AM37" s="126"/>
      <c r="AN37" s="126"/>
      <c r="AO37" s="126"/>
      <c r="AP37" s="126"/>
      <c r="AQ37" s="126"/>
      <c r="AR37" s="126"/>
      <c r="AS37" s="126"/>
      <c r="AT37" s="126"/>
      <c r="AU37" s="126"/>
      <c r="AV37" s="126"/>
      <c r="AW37" s="126"/>
      <c r="AX37" s="126"/>
      <c r="AY37" s="126"/>
      <c r="AZ37" s="126"/>
      <c r="BA37" s="126"/>
      <c r="BB37" s="126"/>
      <c r="BC37" s="126"/>
      <c r="BD37" s="126"/>
      <c r="BE37" s="126"/>
      <c r="BF37" s="126"/>
      <c r="BG37" s="126"/>
      <c r="BH37" s="126"/>
      <c r="BI37" s="126"/>
      <c r="BJ37" s="126"/>
      <c r="BK37" s="126"/>
      <c r="BL37" s="126"/>
      <c r="BM37" s="126"/>
      <c r="BN37" s="126"/>
      <c r="BO37" s="126"/>
      <c r="BP37" s="126"/>
      <c r="BQ37" s="126"/>
      <c r="BR37" s="126"/>
      <c r="BS37" s="126"/>
      <c r="BT37" s="126"/>
      <c r="BU37" s="126"/>
      <c r="BV37" s="126"/>
      <c r="BW37" s="126"/>
      <c r="BX37" s="126"/>
      <c r="BY37" s="126"/>
      <c r="BZ37" s="126"/>
      <c r="CA37" s="126"/>
      <c r="CB37" s="126"/>
      <c r="CC37" s="126"/>
      <c r="CD37" s="126"/>
      <c r="CE37" s="126"/>
      <c r="CF37" s="126"/>
      <c r="CG37" s="126"/>
      <c r="CH37" s="126"/>
      <c r="CI37" s="126"/>
      <c r="CJ37" s="126"/>
      <c r="CK37" s="126"/>
      <c r="CL37" s="126"/>
      <c r="CM37" s="126"/>
      <c r="CN37" s="126"/>
      <c r="CO37" s="126"/>
      <c r="CP37" s="126"/>
      <c r="CQ37" s="126"/>
      <c r="CR37" s="126"/>
      <c r="CS37" s="126"/>
      <c r="CT37" s="126"/>
      <c r="CU37" s="126"/>
      <c r="CV37" s="126"/>
      <c r="CW37" s="126"/>
      <c r="CX37" s="126"/>
      <c r="CY37" s="126"/>
      <c r="CZ37" s="126"/>
      <c r="DA37" s="126"/>
      <c r="DB37" s="126"/>
      <c r="DC37" s="126"/>
      <c r="DD37" s="126"/>
      <c r="DE37" s="126"/>
      <c r="DF37" s="126"/>
      <c r="DG37" s="126"/>
      <c r="DH37" s="126"/>
      <c r="DI37" s="126"/>
      <c r="DJ37" s="126"/>
      <c r="DK37" s="126"/>
      <c r="DL37" s="126"/>
      <c r="DM37" s="126"/>
      <c r="DN37" s="126"/>
      <c r="DO37" s="126"/>
      <c r="DP37" s="126"/>
      <c r="DQ37" s="126"/>
      <c r="DR37" s="126"/>
      <c r="DS37" s="126"/>
      <c r="DT37" s="126"/>
      <c r="DU37" s="126"/>
      <c r="DV37" s="126"/>
      <c r="DW37" s="126"/>
      <c r="DX37" s="126"/>
      <c r="DY37" s="126"/>
      <c r="DZ37" s="126"/>
      <c r="EA37" s="126"/>
      <c r="EB37" s="126"/>
      <c r="EC37" s="126"/>
      <c r="ED37" s="126"/>
      <c r="EE37" s="126"/>
      <c r="EF37" s="126"/>
      <c r="EG37" s="126"/>
      <c r="EH37" s="126"/>
      <c r="EI37" s="126"/>
      <c r="EJ37" s="126"/>
      <c r="EK37" s="126"/>
      <c r="EL37" s="126"/>
      <c r="EM37" s="126"/>
      <c r="EN37" s="126"/>
      <c r="EO37" s="126"/>
      <c r="EP37" s="126"/>
      <c r="EQ37" s="126"/>
      <c r="ER37" s="126"/>
      <c r="ES37" s="126"/>
      <c r="ET37" s="126"/>
      <c r="EU37" s="126"/>
      <c r="EV37" s="126"/>
      <c r="EW37" s="126"/>
      <c r="EX37" s="126"/>
      <c r="EY37" s="126"/>
      <c r="EZ37" s="126"/>
      <c r="FA37" s="126"/>
      <c r="FB37" s="126"/>
      <c r="FC37" s="126"/>
      <c r="FD37" s="126"/>
      <c r="FE37" s="126"/>
      <c r="FF37" s="126"/>
      <c r="FG37" s="126"/>
      <c r="FH37" s="126"/>
      <c r="FI37" s="126"/>
      <c r="FJ37" s="126"/>
      <c r="FK37" s="126"/>
      <c r="FL37" s="126"/>
      <c r="FM37" s="126"/>
      <c r="FN37" s="126"/>
      <c r="FO37" s="126"/>
      <c r="FP37" s="126"/>
      <c r="FQ37" s="126"/>
      <c r="FR37" s="126"/>
      <c r="FS37" s="126"/>
      <c r="FT37" s="126"/>
      <c r="FU37" s="126"/>
      <c r="FV37" s="126"/>
      <c r="FW37" s="126"/>
      <c r="FX37" s="126"/>
      <c r="FY37" s="126"/>
      <c r="FZ37" s="126"/>
      <c r="GA37" s="126"/>
      <c r="GB37" s="126"/>
      <c r="GC37" s="126"/>
      <c r="GD37" s="126"/>
      <c r="GE37" s="126"/>
      <c r="GF37" s="126"/>
      <c r="GG37" s="126"/>
      <c r="GH37" s="126"/>
      <c r="GI37" s="126"/>
      <c r="GJ37" s="126"/>
      <c r="GK37" s="126"/>
      <c r="GL37" s="126"/>
      <c r="GM37" s="126"/>
      <c r="GN37" s="126"/>
      <c r="GO37" s="126"/>
      <c r="GP37" s="126"/>
      <c r="GQ37" s="126"/>
      <c r="GR37" s="126"/>
      <c r="GS37" s="126"/>
      <c r="GT37" s="126"/>
      <c r="GU37" s="126"/>
      <c r="GV37" s="126"/>
      <c r="GW37" s="126"/>
      <c r="GX37" s="126"/>
      <c r="GY37" s="126"/>
      <c r="GZ37" s="126"/>
      <c r="HA37" s="126"/>
      <c r="HB37" s="126"/>
      <c r="HC37" s="126"/>
      <c r="HD37" s="126"/>
      <c r="HE37" s="126"/>
      <c r="HF37" s="126"/>
      <c r="HG37" s="126"/>
      <c r="HH37" s="126"/>
      <c r="HI37" s="126"/>
      <c r="HJ37" s="126"/>
      <c r="HK37" s="126"/>
      <c r="HL37" s="126"/>
      <c r="HM37" s="126"/>
      <c r="HN37" s="126"/>
      <c r="HO37" s="126"/>
      <c r="HP37" s="126"/>
      <c r="HQ37" s="126"/>
      <c r="HR37" s="126"/>
      <c r="HS37" s="126"/>
      <c r="HT37" s="126"/>
      <c r="HU37" s="126"/>
      <c r="HV37" s="126"/>
      <c r="HW37" s="126"/>
      <c r="HX37" s="126"/>
      <c r="HY37" s="126"/>
      <c r="HZ37" s="126"/>
      <c r="IA37" s="126"/>
      <c r="IB37" s="126"/>
      <c r="IC37" s="126"/>
      <c r="ID37" s="126"/>
      <c r="IE37" s="126"/>
      <c r="IF37" s="126"/>
      <c r="IG37" s="126"/>
      <c r="IH37" s="126"/>
      <c r="II37" s="126"/>
      <c r="IJ37" s="126"/>
      <c r="IK37" s="126"/>
      <c r="IL37" s="126"/>
      <c r="IM37" s="126"/>
      <c r="IN37" s="126"/>
      <c r="IO37" s="126"/>
      <c r="IP37" s="126"/>
      <c r="IQ37" s="126"/>
      <c r="IR37" s="126"/>
      <c r="IS37" s="126"/>
      <c r="IT37" s="126"/>
      <c r="IU37" s="126"/>
    </row>
    <row r="38" spans="1:255" s="127" customFormat="1" ht="60" customHeight="1">
      <c r="A38" s="129" t="s">
        <v>752</v>
      </c>
      <c r="B38" s="125"/>
      <c r="C38" s="125"/>
      <c r="D38" s="126"/>
      <c r="E38" s="126"/>
      <c r="F38" s="126"/>
      <c r="G38" s="126"/>
      <c r="H38" s="126"/>
      <c r="I38" s="126"/>
      <c r="J38" s="126"/>
      <c r="K38" s="126"/>
      <c r="L38" s="126"/>
      <c r="M38" s="126"/>
      <c r="N38" s="126"/>
      <c r="O38" s="126"/>
      <c r="P38" s="126"/>
      <c r="Q38" s="126"/>
      <c r="R38" s="126"/>
      <c r="S38" s="126"/>
      <c r="T38" s="126"/>
      <c r="U38" s="126"/>
      <c r="V38" s="126"/>
      <c r="W38" s="126"/>
      <c r="X38" s="126"/>
      <c r="Y38" s="126"/>
      <c r="Z38" s="126"/>
      <c r="AA38" s="126"/>
      <c r="AB38" s="126"/>
      <c r="AC38" s="126"/>
      <c r="AD38" s="126"/>
      <c r="AE38" s="126"/>
      <c r="AF38" s="126"/>
      <c r="AG38" s="126"/>
      <c r="AH38" s="126"/>
      <c r="AI38" s="126"/>
      <c r="AJ38" s="126"/>
      <c r="AK38" s="126"/>
      <c r="AL38" s="126"/>
      <c r="AM38" s="126"/>
      <c r="AN38" s="126"/>
      <c r="AO38" s="126"/>
      <c r="AP38" s="126"/>
      <c r="AQ38" s="126"/>
      <c r="AR38" s="126"/>
      <c r="AS38" s="126"/>
      <c r="AT38" s="126"/>
      <c r="AU38" s="126"/>
      <c r="AV38" s="126"/>
      <c r="AW38" s="126"/>
      <c r="AX38" s="126"/>
      <c r="AY38" s="126"/>
      <c r="AZ38" s="126"/>
      <c r="BA38" s="126"/>
      <c r="BB38" s="126"/>
      <c r="BC38" s="126"/>
      <c r="BD38" s="126"/>
      <c r="BE38" s="126"/>
      <c r="BF38" s="126"/>
      <c r="BG38" s="126"/>
      <c r="BH38" s="126"/>
      <c r="BI38" s="126"/>
      <c r="BJ38" s="126"/>
      <c r="BK38" s="126"/>
      <c r="BL38" s="126"/>
      <c r="BM38" s="126"/>
      <c r="BN38" s="126"/>
      <c r="BO38" s="126"/>
      <c r="BP38" s="126"/>
      <c r="BQ38" s="126"/>
      <c r="BR38" s="126"/>
      <c r="BS38" s="126"/>
      <c r="BT38" s="126"/>
      <c r="BU38" s="126"/>
      <c r="BV38" s="126"/>
      <c r="BW38" s="126"/>
      <c r="BX38" s="126"/>
      <c r="BY38" s="126"/>
      <c r="BZ38" s="126"/>
      <c r="CA38" s="126"/>
      <c r="CB38" s="126"/>
      <c r="CC38" s="126"/>
      <c r="CD38" s="126"/>
      <c r="CE38" s="126"/>
      <c r="CF38" s="126"/>
      <c r="CG38" s="126"/>
      <c r="CH38" s="126"/>
      <c r="CI38" s="126"/>
      <c r="CJ38" s="126"/>
      <c r="CK38" s="126"/>
      <c r="CL38" s="126"/>
      <c r="CM38" s="126"/>
      <c r="CN38" s="126"/>
      <c r="CO38" s="126"/>
      <c r="CP38" s="126"/>
      <c r="CQ38" s="126"/>
      <c r="CR38" s="126"/>
      <c r="CS38" s="126"/>
      <c r="CT38" s="126"/>
      <c r="CU38" s="126"/>
      <c r="CV38" s="126"/>
      <c r="CW38" s="126"/>
      <c r="CX38" s="126"/>
      <c r="CY38" s="126"/>
      <c r="CZ38" s="126"/>
      <c r="DA38" s="126"/>
      <c r="DB38" s="126"/>
      <c r="DC38" s="126"/>
      <c r="DD38" s="126"/>
      <c r="DE38" s="126"/>
      <c r="DF38" s="126"/>
      <c r="DG38" s="126"/>
      <c r="DH38" s="126"/>
      <c r="DI38" s="126"/>
      <c r="DJ38" s="126"/>
      <c r="DK38" s="126"/>
      <c r="DL38" s="126"/>
      <c r="DM38" s="126"/>
      <c r="DN38" s="126"/>
      <c r="DO38" s="126"/>
      <c r="DP38" s="126"/>
      <c r="DQ38" s="126"/>
      <c r="DR38" s="126"/>
      <c r="DS38" s="126"/>
      <c r="DT38" s="126"/>
      <c r="DU38" s="126"/>
      <c r="DV38" s="126"/>
      <c r="DW38" s="126"/>
      <c r="DX38" s="126"/>
      <c r="DY38" s="126"/>
      <c r="DZ38" s="126"/>
      <c r="EA38" s="126"/>
      <c r="EB38" s="126"/>
      <c r="EC38" s="126"/>
      <c r="ED38" s="126"/>
      <c r="EE38" s="126"/>
      <c r="EF38" s="126"/>
      <c r="EG38" s="126"/>
      <c r="EH38" s="126"/>
      <c r="EI38" s="126"/>
      <c r="EJ38" s="126"/>
      <c r="EK38" s="126"/>
      <c r="EL38" s="126"/>
      <c r="EM38" s="126"/>
      <c r="EN38" s="126"/>
      <c r="EO38" s="126"/>
      <c r="EP38" s="126"/>
      <c r="EQ38" s="126"/>
      <c r="ER38" s="126"/>
      <c r="ES38" s="126"/>
      <c r="ET38" s="126"/>
      <c r="EU38" s="126"/>
      <c r="EV38" s="126"/>
      <c r="EW38" s="126"/>
      <c r="EX38" s="126"/>
      <c r="EY38" s="126"/>
      <c r="EZ38" s="126"/>
      <c r="FA38" s="126"/>
      <c r="FB38" s="126"/>
      <c r="FC38" s="126"/>
      <c r="FD38" s="126"/>
      <c r="FE38" s="126"/>
      <c r="FF38" s="126"/>
      <c r="FG38" s="126"/>
      <c r="FH38" s="126"/>
      <c r="FI38" s="126"/>
      <c r="FJ38" s="126"/>
      <c r="FK38" s="126"/>
      <c r="FL38" s="126"/>
      <c r="FM38" s="126"/>
      <c r="FN38" s="126"/>
      <c r="FO38" s="126"/>
      <c r="FP38" s="126"/>
      <c r="FQ38" s="126"/>
      <c r="FR38" s="126"/>
      <c r="FS38" s="126"/>
      <c r="FT38" s="126"/>
      <c r="FU38" s="126"/>
      <c r="FV38" s="126"/>
      <c r="FW38" s="126"/>
      <c r="FX38" s="126"/>
      <c r="FY38" s="126"/>
      <c r="FZ38" s="126"/>
      <c r="GA38" s="126"/>
      <c r="GB38" s="126"/>
      <c r="GC38" s="126"/>
      <c r="GD38" s="126"/>
      <c r="GE38" s="126"/>
      <c r="GF38" s="126"/>
      <c r="GG38" s="126"/>
      <c r="GH38" s="126"/>
      <c r="GI38" s="126"/>
      <c r="GJ38" s="126"/>
      <c r="GK38" s="126"/>
      <c r="GL38" s="126"/>
      <c r="GM38" s="126"/>
      <c r="GN38" s="126"/>
      <c r="GO38" s="126"/>
      <c r="GP38" s="126"/>
      <c r="GQ38" s="126"/>
      <c r="GR38" s="126"/>
      <c r="GS38" s="126"/>
      <c r="GT38" s="126"/>
      <c r="GU38" s="126"/>
      <c r="GV38" s="126"/>
      <c r="GW38" s="126"/>
      <c r="GX38" s="126"/>
      <c r="GY38" s="126"/>
      <c r="GZ38" s="126"/>
      <c r="HA38" s="126"/>
      <c r="HB38" s="126"/>
      <c r="HC38" s="126"/>
      <c r="HD38" s="126"/>
      <c r="HE38" s="126"/>
      <c r="HF38" s="126"/>
      <c r="HG38" s="126"/>
      <c r="HH38" s="126"/>
      <c r="HI38" s="126"/>
      <c r="HJ38" s="126"/>
      <c r="HK38" s="126"/>
      <c r="HL38" s="126"/>
      <c r="HM38" s="126"/>
      <c r="HN38" s="126"/>
      <c r="HO38" s="126"/>
      <c r="HP38" s="126"/>
      <c r="HQ38" s="126"/>
      <c r="HR38" s="126"/>
      <c r="HS38" s="126"/>
      <c r="HT38" s="126"/>
      <c r="HU38" s="126"/>
      <c r="HV38" s="126"/>
      <c r="HW38" s="126"/>
      <c r="HX38" s="126"/>
      <c r="HY38" s="126"/>
      <c r="HZ38" s="126"/>
      <c r="IA38" s="126"/>
      <c r="IB38" s="126"/>
      <c r="IC38" s="126"/>
      <c r="ID38" s="126"/>
      <c r="IE38" s="126"/>
      <c r="IF38" s="126"/>
      <c r="IG38" s="126"/>
      <c r="IH38" s="126"/>
      <c r="II38" s="126"/>
      <c r="IJ38" s="126"/>
      <c r="IK38" s="126"/>
      <c r="IL38" s="126"/>
      <c r="IM38" s="126"/>
      <c r="IN38" s="126"/>
      <c r="IO38" s="126"/>
      <c r="IP38" s="126"/>
      <c r="IQ38" s="126"/>
      <c r="IR38" s="126"/>
      <c r="IS38" s="126"/>
      <c r="IT38" s="126"/>
      <c r="IU38" s="126"/>
    </row>
    <row r="39" spans="1:255" s="127" customFormat="1" ht="29.25" customHeight="1">
      <c r="A39" s="129" t="s">
        <v>753</v>
      </c>
      <c r="B39" s="125"/>
      <c r="C39" s="125"/>
      <c r="D39" s="126"/>
      <c r="E39" s="126"/>
      <c r="F39" s="126"/>
      <c r="G39" s="126"/>
      <c r="H39" s="126"/>
      <c r="I39" s="126"/>
      <c r="J39" s="126"/>
      <c r="K39" s="126"/>
      <c r="L39" s="126"/>
      <c r="M39" s="126"/>
      <c r="N39" s="126"/>
      <c r="O39" s="126"/>
      <c r="P39" s="126"/>
      <c r="Q39" s="126"/>
      <c r="R39" s="126"/>
      <c r="S39" s="126"/>
      <c r="T39" s="126"/>
      <c r="U39" s="126"/>
      <c r="V39" s="126"/>
      <c r="W39" s="126"/>
      <c r="X39" s="126"/>
      <c r="Y39" s="126"/>
      <c r="Z39" s="126"/>
      <c r="AA39" s="126"/>
      <c r="AB39" s="126"/>
      <c r="AC39" s="126"/>
      <c r="AD39" s="126"/>
      <c r="AE39" s="126"/>
      <c r="AF39" s="126"/>
      <c r="AG39" s="126"/>
      <c r="AH39" s="126"/>
      <c r="AI39" s="126"/>
      <c r="AJ39" s="126"/>
      <c r="AK39" s="126"/>
      <c r="AL39" s="126"/>
      <c r="AM39" s="126"/>
      <c r="AN39" s="126"/>
      <c r="AO39" s="126"/>
      <c r="AP39" s="126"/>
      <c r="AQ39" s="126"/>
      <c r="AR39" s="126"/>
      <c r="AS39" s="126"/>
      <c r="AT39" s="126"/>
      <c r="AU39" s="126"/>
      <c r="AV39" s="126"/>
      <c r="AW39" s="126"/>
      <c r="AX39" s="126"/>
      <c r="AY39" s="126"/>
      <c r="AZ39" s="126"/>
      <c r="BA39" s="126"/>
      <c r="BB39" s="126"/>
      <c r="BC39" s="126"/>
      <c r="BD39" s="126"/>
      <c r="BE39" s="126"/>
      <c r="BF39" s="126"/>
      <c r="BG39" s="126"/>
      <c r="BH39" s="126"/>
      <c r="BI39" s="126"/>
      <c r="BJ39" s="126"/>
      <c r="BK39" s="126"/>
      <c r="BL39" s="126"/>
      <c r="BM39" s="126"/>
      <c r="BN39" s="126"/>
      <c r="BO39" s="126"/>
      <c r="BP39" s="126"/>
      <c r="BQ39" s="126"/>
      <c r="BR39" s="126"/>
      <c r="BS39" s="126"/>
      <c r="BT39" s="126"/>
      <c r="BU39" s="126"/>
      <c r="BV39" s="126"/>
      <c r="BW39" s="126"/>
      <c r="BX39" s="126"/>
      <c r="BY39" s="126"/>
      <c r="BZ39" s="126"/>
      <c r="CA39" s="126"/>
      <c r="CB39" s="126"/>
      <c r="CC39" s="126"/>
      <c r="CD39" s="126"/>
      <c r="CE39" s="126"/>
      <c r="CF39" s="126"/>
      <c r="CG39" s="126"/>
      <c r="CH39" s="126"/>
      <c r="CI39" s="126"/>
      <c r="CJ39" s="126"/>
      <c r="CK39" s="126"/>
      <c r="CL39" s="126"/>
      <c r="CM39" s="126"/>
      <c r="CN39" s="126"/>
      <c r="CO39" s="126"/>
      <c r="CP39" s="126"/>
      <c r="CQ39" s="126"/>
      <c r="CR39" s="126"/>
      <c r="CS39" s="126"/>
      <c r="CT39" s="126"/>
      <c r="CU39" s="126"/>
      <c r="CV39" s="126"/>
      <c r="CW39" s="126"/>
      <c r="CX39" s="126"/>
      <c r="CY39" s="126"/>
      <c r="CZ39" s="126"/>
      <c r="DA39" s="126"/>
      <c r="DB39" s="126"/>
      <c r="DC39" s="126"/>
      <c r="DD39" s="126"/>
      <c r="DE39" s="126"/>
      <c r="DF39" s="126"/>
      <c r="DG39" s="126"/>
      <c r="DH39" s="126"/>
      <c r="DI39" s="126"/>
      <c r="DJ39" s="126"/>
      <c r="DK39" s="126"/>
      <c r="DL39" s="126"/>
      <c r="DM39" s="126"/>
      <c r="DN39" s="126"/>
      <c r="DO39" s="126"/>
      <c r="DP39" s="126"/>
      <c r="DQ39" s="126"/>
      <c r="DR39" s="126"/>
      <c r="DS39" s="126"/>
      <c r="DT39" s="126"/>
      <c r="DU39" s="126"/>
      <c r="DV39" s="126"/>
      <c r="DW39" s="126"/>
      <c r="DX39" s="126"/>
      <c r="DY39" s="126"/>
      <c r="DZ39" s="126"/>
      <c r="EA39" s="126"/>
      <c r="EB39" s="126"/>
      <c r="EC39" s="126"/>
      <c r="ED39" s="126"/>
      <c r="EE39" s="126"/>
      <c r="EF39" s="126"/>
      <c r="EG39" s="126"/>
      <c r="EH39" s="126"/>
      <c r="EI39" s="126"/>
      <c r="EJ39" s="126"/>
      <c r="EK39" s="126"/>
      <c r="EL39" s="126"/>
      <c r="EM39" s="126"/>
      <c r="EN39" s="126"/>
      <c r="EO39" s="126"/>
      <c r="EP39" s="126"/>
      <c r="EQ39" s="126"/>
      <c r="ER39" s="126"/>
      <c r="ES39" s="126"/>
      <c r="ET39" s="126"/>
      <c r="EU39" s="126"/>
      <c r="EV39" s="126"/>
      <c r="EW39" s="126"/>
      <c r="EX39" s="126"/>
      <c r="EY39" s="126"/>
      <c r="EZ39" s="126"/>
      <c r="FA39" s="126"/>
      <c r="FB39" s="126"/>
      <c r="FC39" s="126"/>
      <c r="FD39" s="126"/>
      <c r="FE39" s="126"/>
      <c r="FF39" s="126"/>
      <c r="FG39" s="126"/>
      <c r="FH39" s="126"/>
      <c r="FI39" s="126"/>
      <c r="FJ39" s="126"/>
      <c r="FK39" s="126"/>
      <c r="FL39" s="126"/>
      <c r="FM39" s="126"/>
      <c r="FN39" s="126"/>
      <c r="FO39" s="126"/>
      <c r="FP39" s="126"/>
      <c r="FQ39" s="126"/>
      <c r="FR39" s="126"/>
      <c r="FS39" s="126"/>
      <c r="FT39" s="126"/>
      <c r="FU39" s="126"/>
      <c r="FV39" s="126"/>
      <c r="FW39" s="126"/>
      <c r="FX39" s="126"/>
      <c r="FY39" s="126"/>
      <c r="FZ39" s="126"/>
      <c r="GA39" s="126"/>
      <c r="GB39" s="126"/>
      <c r="GC39" s="126"/>
      <c r="GD39" s="126"/>
      <c r="GE39" s="126"/>
      <c r="GF39" s="126"/>
      <c r="GG39" s="126"/>
      <c r="GH39" s="126"/>
      <c r="GI39" s="126"/>
      <c r="GJ39" s="126"/>
      <c r="GK39" s="126"/>
      <c r="GL39" s="126"/>
      <c r="GM39" s="126"/>
      <c r="GN39" s="126"/>
      <c r="GO39" s="126"/>
      <c r="GP39" s="126"/>
      <c r="GQ39" s="126"/>
      <c r="GR39" s="126"/>
      <c r="GS39" s="126"/>
      <c r="GT39" s="126"/>
      <c r="GU39" s="126"/>
      <c r="GV39" s="126"/>
      <c r="GW39" s="126"/>
      <c r="GX39" s="126"/>
      <c r="GY39" s="126"/>
      <c r="GZ39" s="126"/>
      <c r="HA39" s="126"/>
      <c r="HB39" s="126"/>
      <c r="HC39" s="126"/>
      <c r="HD39" s="126"/>
      <c r="HE39" s="126"/>
      <c r="HF39" s="126"/>
      <c r="HG39" s="126"/>
      <c r="HH39" s="126"/>
      <c r="HI39" s="126"/>
      <c r="HJ39" s="126"/>
      <c r="HK39" s="126"/>
      <c r="HL39" s="126"/>
      <c r="HM39" s="126"/>
      <c r="HN39" s="126"/>
      <c r="HO39" s="126"/>
      <c r="HP39" s="126"/>
      <c r="HQ39" s="126"/>
      <c r="HR39" s="126"/>
      <c r="HS39" s="126"/>
      <c r="HT39" s="126"/>
      <c r="HU39" s="126"/>
      <c r="HV39" s="126"/>
      <c r="HW39" s="126"/>
      <c r="HX39" s="126"/>
      <c r="HY39" s="126"/>
      <c r="HZ39" s="126"/>
      <c r="IA39" s="126"/>
      <c r="IB39" s="126"/>
      <c r="IC39" s="126"/>
      <c r="ID39" s="126"/>
      <c r="IE39" s="126"/>
      <c r="IF39" s="126"/>
      <c r="IG39" s="126"/>
      <c r="IH39" s="126"/>
      <c r="II39" s="126"/>
      <c r="IJ39" s="126"/>
      <c r="IK39" s="126"/>
      <c r="IL39" s="126"/>
      <c r="IM39" s="126"/>
      <c r="IN39" s="126"/>
      <c r="IO39" s="126"/>
      <c r="IP39" s="126"/>
      <c r="IQ39" s="126"/>
      <c r="IR39" s="126"/>
      <c r="IS39" s="126"/>
      <c r="IT39" s="126"/>
      <c r="IU39" s="126"/>
    </row>
    <row r="40" spans="1:255" s="127" customFormat="1" ht="120.75" customHeight="1">
      <c r="A40" s="128" t="s">
        <v>754</v>
      </c>
      <c r="B40" s="125"/>
      <c r="C40" s="125"/>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c r="AG40" s="126"/>
      <c r="AH40" s="126"/>
      <c r="AI40" s="126"/>
      <c r="AJ40" s="126"/>
      <c r="AK40" s="126"/>
      <c r="AL40" s="126"/>
      <c r="AM40" s="126"/>
      <c r="AN40" s="126"/>
      <c r="AO40" s="126"/>
      <c r="AP40" s="126"/>
      <c r="AQ40" s="126"/>
      <c r="AR40" s="126"/>
      <c r="AS40" s="126"/>
      <c r="AT40" s="126"/>
      <c r="AU40" s="126"/>
      <c r="AV40" s="126"/>
      <c r="AW40" s="126"/>
      <c r="AX40" s="126"/>
      <c r="AY40" s="126"/>
      <c r="AZ40" s="126"/>
      <c r="BA40" s="126"/>
      <c r="BB40" s="126"/>
      <c r="BC40" s="126"/>
      <c r="BD40" s="126"/>
      <c r="BE40" s="126"/>
      <c r="BF40" s="126"/>
      <c r="BG40" s="126"/>
      <c r="BH40" s="126"/>
      <c r="BI40" s="126"/>
      <c r="BJ40" s="126"/>
      <c r="BK40" s="126"/>
      <c r="BL40" s="126"/>
      <c r="BM40" s="126"/>
      <c r="BN40" s="126"/>
      <c r="BO40" s="126"/>
      <c r="BP40" s="126"/>
      <c r="BQ40" s="126"/>
      <c r="BR40" s="126"/>
      <c r="BS40" s="126"/>
      <c r="BT40" s="126"/>
      <c r="BU40" s="126"/>
      <c r="BV40" s="126"/>
      <c r="BW40" s="126"/>
      <c r="BX40" s="126"/>
      <c r="BY40" s="126"/>
      <c r="BZ40" s="126"/>
      <c r="CA40" s="126"/>
      <c r="CB40" s="126"/>
      <c r="CC40" s="126"/>
      <c r="CD40" s="126"/>
      <c r="CE40" s="126"/>
      <c r="CF40" s="126"/>
      <c r="CG40" s="126"/>
      <c r="CH40" s="126"/>
      <c r="CI40" s="126"/>
      <c r="CJ40" s="126"/>
      <c r="CK40" s="126"/>
      <c r="CL40" s="126"/>
      <c r="CM40" s="126"/>
      <c r="CN40" s="126"/>
      <c r="CO40" s="126"/>
      <c r="CP40" s="126"/>
      <c r="CQ40" s="126"/>
      <c r="CR40" s="126"/>
      <c r="CS40" s="126"/>
      <c r="CT40" s="126"/>
      <c r="CU40" s="126"/>
      <c r="CV40" s="126"/>
      <c r="CW40" s="126"/>
      <c r="CX40" s="126"/>
      <c r="CY40" s="126"/>
      <c r="CZ40" s="126"/>
      <c r="DA40" s="126"/>
      <c r="DB40" s="126"/>
      <c r="DC40" s="126"/>
      <c r="DD40" s="126"/>
      <c r="DE40" s="126"/>
      <c r="DF40" s="126"/>
      <c r="DG40" s="126"/>
      <c r="DH40" s="126"/>
      <c r="DI40" s="126"/>
      <c r="DJ40" s="126"/>
      <c r="DK40" s="126"/>
      <c r="DL40" s="126"/>
      <c r="DM40" s="126"/>
      <c r="DN40" s="126"/>
      <c r="DO40" s="126"/>
      <c r="DP40" s="126"/>
      <c r="DQ40" s="126"/>
      <c r="DR40" s="126"/>
      <c r="DS40" s="126"/>
      <c r="DT40" s="126"/>
      <c r="DU40" s="126"/>
      <c r="DV40" s="126"/>
      <c r="DW40" s="126"/>
      <c r="DX40" s="126"/>
      <c r="DY40" s="126"/>
      <c r="DZ40" s="126"/>
      <c r="EA40" s="126"/>
      <c r="EB40" s="126"/>
      <c r="EC40" s="126"/>
      <c r="ED40" s="126"/>
      <c r="EE40" s="126"/>
      <c r="EF40" s="126"/>
      <c r="EG40" s="126"/>
      <c r="EH40" s="126"/>
      <c r="EI40" s="126"/>
      <c r="EJ40" s="126"/>
      <c r="EK40" s="126"/>
      <c r="EL40" s="126"/>
      <c r="EM40" s="126"/>
      <c r="EN40" s="126"/>
      <c r="EO40" s="126"/>
      <c r="EP40" s="126"/>
      <c r="EQ40" s="126"/>
      <c r="ER40" s="126"/>
      <c r="ES40" s="126"/>
      <c r="ET40" s="126"/>
      <c r="EU40" s="126"/>
      <c r="EV40" s="126"/>
      <c r="EW40" s="126"/>
      <c r="EX40" s="126"/>
      <c r="EY40" s="126"/>
      <c r="EZ40" s="126"/>
      <c r="FA40" s="126"/>
      <c r="FB40" s="126"/>
      <c r="FC40" s="126"/>
      <c r="FD40" s="126"/>
      <c r="FE40" s="126"/>
      <c r="FF40" s="126"/>
      <c r="FG40" s="126"/>
      <c r="FH40" s="126"/>
      <c r="FI40" s="126"/>
      <c r="FJ40" s="126"/>
      <c r="FK40" s="126"/>
      <c r="FL40" s="126"/>
      <c r="FM40" s="126"/>
      <c r="FN40" s="126"/>
      <c r="FO40" s="126"/>
      <c r="FP40" s="126"/>
      <c r="FQ40" s="126"/>
      <c r="FR40" s="126"/>
      <c r="FS40" s="126"/>
      <c r="FT40" s="126"/>
      <c r="FU40" s="126"/>
      <c r="FV40" s="126"/>
      <c r="FW40" s="126"/>
      <c r="FX40" s="126"/>
      <c r="FY40" s="126"/>
      <c r="FZ40" s="126"/>
      <c r="GA40" s="126"/>
      <c r="GB40" s="126"/>
      <c r="GC40" s="126"/>
      <c r="GD40" s="126"/>
      <c r="GE40" s="126"/>
      <c r="GF40" s="126"/>
      <c r="GG40" s="126"/>
      <c r="GH40" s="126"/>
      <c r="GI40" s="126"/>
      <c r="GJ40" s="126"/>
      <c r="GK40" s="126"/>
      <c r="GL40" s="126"/>
      <c r="GM40" s="126"/>
      <c r="GN40" s="126"/>
      <c r="GO40" s="126"/>
      <c r="GP40" s="126"/>
      <c r="GQ40" s="126"/>
      <c r="GR40" s="126"/>
      <c r="GS40" s="126"/>
      <c r="GT40" s="126"/>
      <c r="GU40" s="126"/>
      <c r="GV40" s="126"/>
      <c r="GW40" s="126"/>
      <c r="GX40" s="126"/>
      <c r="GY40" s="126"/>
      <c r="GZ40" s="126"/>
      <c r="HA40" s="126"/>
      <c r="HB40" s="126"/>
      <c r="HC40" s="126"/>
      <c r="HD40" s="126"/>
      <c r="HE40" s="126"/>
      <c r="HF40" s="126"/>
      <c r="HG40" s="126"/>
      <c r="HH40" s="126"/>
      <c r="HI40" s="126"/>
      <c r="HJ40" s="126"/>
      <c r="HK40" s="126"/>
      <c r="HL40" s="126"/>
      <c r="HM40" s="126"/>
      <c r="HN40" s="126"/>
      <c r="HO40" s="126"/>
      <c r="HP40" s="126"/>
      <c r="HQ40" s="126"/>
      <c r="HR40" s="126"/>
      <c r="HS40" s="126"/>
      <c r="HT40" s="126"/>
      <c r="HU40" s="126"/>
      <c r="HV40" s="126"/>
      <c r="HW40" s="126"/>
      <c r="HX40" s="126"/>
      <c r="HY40" s="126"/>
      <c r="HZ40" s="126"/>
      <c r="IA40" s="126"/>
      <c r="IB40" s="126"/>
      <c r="IC40" s="126"/>
      <c r="ID40" s="126"/>
      <c r="IE40" s="126"/>
      <c r="IF40" s="126"/>
      <c r="IG40" s="126"/>
      <c r="IH40" s="126"/>
      <c r="II40" s="126"/>
      <c r="IJ40" s="126"/>
      <c r="IK40" s="126"/>
      <c r="IL40" s="126"/>
      <c r="IM40" s="126"/>
      <c r="IN40" s="126"/>
      <c r="IO40" s="126"/>
      <c r="IP40" s="126"/>
      <c r="IQ40" s="126"/>
      <c r="IR40" s="126"/>
      <c r="IS40" s="126"/>
      <c r="IT40" s="126"/>
      <c r="IU40" s="126"/>
    </row>
    <row r="41" spans="1:255" s="127" customFormat="1">
      <c r="A41" s="47"/>
      <c r="B41" s="125"/>
      <c r="C41" s="125"/>
      <c r="D41" s="126"/>
      <c r="E41" s="126"/>
      <c r="F41" s="126"/>
      <c r="G41" s="126"/>
      <c r="H41" s="126"/>
      <c r="I41" s="126"/>
      <c r="J41" s="126"/>
      <c r="K41" s="126"/>
      <c r="L41" s="126"/>
      <c r="M41" s="126"/>
      <c r="N41" s="126"/>
      <c r="O41" s="126"/>
      <c r="P41" s="126"/>
      <c r="Q41" s="126"/>
      <c r="R41" s="126"/>
      <c r="S41" s="126"/>
      <c r="T41" s="126"/>
      <c r="U41" s="126"/>
      <c r="V41" s="126"/>
      <c r="W41" s="126"/>
      <c r="X41" s="126"/>
      <c r="Y41" s="126"/>
      <c r="Z41" s="126"/>
      <c r="AA41" s="126"/>
      <c r="AB41" s="126"/>
      <c r="AC41" s="126"/>
      <c r="AD41" s="126"/>
      <c r="AE41" s="126"/>
      <c r="AF41" s="126"/>
      <c r="AG41" s="126"/>
      <c r="AH41" s="126"/>
      <c r="AI41" s="126"/>
      <c r="AJ41" s="126"/>
      <c r="AK41" s="126"/>
      <c r="AL41" s="126"/>
      <c r="AM41" s="126"/>
      <c r="AN41" s="126"/>
      <c r="AO41" s="126"/>
      <c r="AP41" s="126"/>
      <c r="AQ41" s="126"/>
      <c r="AR41" s="126"/>
      <c r="AS41" s="126"/>
      <c r="AT41" s="126"/>
      <c r="AU41" s="126"/>
      <c r="AV41" s="126"/>
      <c r="AW41" s="126"/>
      <c r="AX41" s="126"/>
      <c r="AY41" s="126"/>
      <c r="AZ41" s="126"/>
      <c r="BA41" s="126"/>
      <c r="BB41" s="126"/>
      <c r="BC41" s="126"/>
      <c r="BD41" s="126"/>
      <c r="BE41" s="126"/>
      <c r="BF41" s="126"/>
      <c r="BG41" s="126"/>
      <c r="BH41" s="126"/>
      <c r="BI41" s="126"/>
      <c r="BJ41" s="126"/>
      <c r="BK41" s="126"/>
      <c r="BL41" s="126"/>
      <c r="BM41" s="126"/>
      <c r="BN41" s="126"/>
      <c r="BO41" s="126"/>
      <c r="BP41" s="126"/>
      <c r="BQ41" s="126"/>
      <c r="BR41" s="126"/>
      <c r="BS41" s="126"/>
      <c r="BT41" s="126"/>
      <c r="BU41" s="126"/>
      <c r="BV41" s="126"/>
      <c r="BW41" s="126"/>
      <c r="BX41" s="126"/>
      <c r="BY41" s="126"/>
      <c r="BZ41" s="126"/>
      <c r="CA41" s="126"/>
      <c r="CB41" s="126"/>
      <c r="CC41" s="126"/>
      <c r="CD41" s="126"/>
      <c r="CE41" s="126"/>
      <c r="CF41" s="126"/>
      <c r="CG41" s="126"/>
      <c r="CH41" s="126"/>
      <c r="CI41" s="126"/>
      <c r="CJ41" s="126"/>
      <c r="CK41" s="126"/>
      <c r="CL41" s="126"/>
      <c r="CM41" s="126"/>
      <c r="CN41" s="126"/>
      <c r="CO41" s="126"/>
      <c r="CP41" s="126"/>
      <c r="CQ41" s="126"/>
      <c r="CR41" s="126"/>
      <c r="CS41" s="126"/>
      <c r="CT41" s="126"/>
      <c r="CU41" s="126"/>
      <c r="CV41" s="126"/>
      <c r="CW41" s="126"/>
      <c r="CX41" s="126"/>
      <c r="CY41" s="126"/>
      <c r="CZ41" s="126"/>
      <c r="DA41" s="126"/>
      <c r="DB41" s="126"/>
      <c r="DC41" s="126"/>
      <c r="DD41" s="126"/>
      <c r="DE41" s="126"/>
      <c r="DF41" s="126"/>
      <c r="DG41" s="126"/>
      <c r="DH41" s="126"/>
      <c r="DI41" s="126"/>
      <c r="DJ41" s="126"/>
      <c r="DK41" s="126"/>
      <c r="DL41" s="126"/>
      <c r="DM41" s="126"/>
      <c r="DN41" s="126"/>
      <c r="DO41" s="126"/>
      <c r="DP41" s="126"/>
      <c r="DQ41" s="126"/>
      <c r="DR41" s="126"/>
      <c r="DS41" s="126"/>
      <c r="DT41" s="126"/>
      <c r="DU41" s="126"/>
      <c r="DV41" s="126"/>
      <c r="DW41" s="126"/>
      <c r="DX41" s="126"/>
      <c r="DY41" s="126"/>
      <c r="DZ41" s="126"/>
      <c r="EA41" s="126"/>
      <c r="EB41" s="126"/>
      <c r="EC41" s="126"/>
      <c r="ED41" s="126"/>
      <c r="EE41" s="126"/>
      <c r="EF41" s="126"/>
      <c r="EG41" s="126"/>
      <c r="EH41" s="126"/>
      <c r="EI41" s="126"/>
      <c r="EJ41" s="126"/>
      <c r="EK41" s="126"/>
      <c r="EL41" s="126"/>
      <c r="EM41" s="126"/>
      <c r="EN41" s="126"/>
      <c r="EO41" s="126"/>
      <c r="EP41" s="126"/>
      <c r="EQ41" s="126"/>
      <c r="ER41" s="126"/>
      <c r="ES41" s="126"/>
      <c r="ET41" s="126"/>
      <c r="EU41" s="126"/>
      <c r="EV41" s="126"/>
      <c r="EW41" s="126"/>
      <c r="EX41" s="126"/>
      <c r="EY41" s="126"/>
      <c r="EZ41" s="126"/>
      <c r="FA41" s="126"/>
      <c r="FB41" s="126"/>
      <c r="FC41" s="126"/>
      <c r="FD41" s="126"/>
      <c r="FE41" s="126"/>
      <c r="FF41" s="126"/>
      <c r="FG41" s="126"/>
      <c r="FH41" s="126"/>
      <c r="FI41" s="126"/>
      <c r="FJ41" s="126"/>
      <c r="FK41" s="126"/>
      <c r="FL41" s="126"/>
      <c r="FM41" s="126"/>
      <c r="FN41" s="126"/>
      <c r="FO41" s="126"/>
      <c r="FP41" s="126"/>
      <c r="FQ41" s="126"/>
      <c r="FR41" s="126"/>
      <c r="FS41" s="126"/>
      <c r="FT41" s="126"/>
      <c r="FU41" s="126"/>
      <c r="FV41" s="126"/>
      <c r="FW41" s="126"/>
      <c r="FX41" s="126"/>
      <c r="FY41" s="126"/>
      <c r="FZ41" s="126"/>
      <c r="GA41" s="126"/>
      <c r="GB41" s="126"/>
      <c r="GC41" s="126"/>
      <c r="GD41" s="126"/>
      <c r="GE41" s="126"/>
      <c r="GF41" s="126"/>
      <c r="GG41" s="126"/>
      <c r="GH41" s="126"/>
      <c r="GI41" s="126"/>
      <c r="GJ41" s="126"/>
      <c r="GK41" s="126"/>
      <c r="GL41" s="126"/>
      <c r="GM41" s="126"/>
      <c r="GN41" s="126"/>
      <c r="GO41" s="126"/>
      <c r="GP41" s="126"/>
      <c r="GQ41" s="126"/>
      <c r="GR41" s="126"/>
      <c r="GS41" s="126"/>
      <c r="GT41" s="126"/>
      <c r="GU41" s="126"/>
      <c r="GV41" s="126"/>
      <c r="GW41" s="126"/>
      <c r="GX41" s="126"/>
      <c r="GY41" s="126"/>
      <c r="GZ41" s="126"/>
      <c r="HA41" s="126"/>
      <c r="HB41" s="126"/>
      <c r="HC41" s="126"/>
      <c r="HD41" s="126"/>
      <c r="HE41" s="126"/>
      <c r="HF41" s="126"/>
      <c r="HG41" s="126"/>
      <c r="HH41" s="126"/>
      <c r="HI41" s="126"/>
      <c r="HJ41" s="126"/>
      <c r="HK41" s="126"/>
      <c r="HL41" s="126"/>
      <c r="HM41" s="126"/>
      <c r="HN41" s="126"/>
      <c r="HO41" s="126"/>
      <c r="HP41" s="126"/>
      <c r="HQ41" s="126"/>
      <c r="HR41" s="126"/>
      <c r="HS41" s="126"/>
      <c r="HT41" s="126"/>
      <c r="HU41" s="126"/>
      <c r="HV41" s="126"/>
      <c r="HW41" s="126"/>
      <c r="HX41" s="126"/>
      <c r="HY41" s="126"/>
      <c r="HZ41" s="126"/>
      <c r="IA41" s="126"/>
      <c r="IB41" s="126"/>
      <c r="IC41" s="126"/>
      <c r="ID41" s="126"/>
      <c r="IE41" s="126"/>
      <c r="IF41" s="126"/>
      <c r="IG41" s="126"/>
      <c r="IH41" s="126"/>
      <c r="II41" s="126"/>
      <c r="IJ41" s="126"/>
      <c r="IK41" s="126"/>
      <c r="IL41" s="126"/>
      <c r="IM41" s="126"/>
      <c r="IN41" s="126"/>
      <c r="IO41" s="126"/>
      <c r="IP41" s="126"/>
      <c r="IQ41" s="126"/>
      <c r="IR41" s="126"/>
      <c r="IS41" s="126"/>
      <c r="IT41" s="126"/>
      <c r="IU41" s="126"/>
    </row>
    <row r="42" spans="1:255" s="127" customFormat="1" ht="15">
      <c r="A42" s="58" t="s">
        <v>755</v>
      </c>
      <c r="B42" s="125"/>
      <c r="C42" s="125"/>
      <c r="D42" s="126"/>
      <c r="E42" s="126"/>
      <c r="F42" s="126"/>
      <c r="G42" s="126"/>
      <c r="H42" s="126"/>
      <c r="I42" s="126"/>
      <c r="J42" s="126"/>
      <c r="K42" s="126"/>
      <c r="L42" s="126"/>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126"/>
      <c r="AJ42" s="126"/>
      <c r="AK42" s="126"/>
      <c r="AL42" s="126"/>
      <c r="AM42" s="126"/>
      <c r="AN42" s="126"/>
      <c r="AO42" s="126"/>
      <c r="AP42" s="126"/>
      <c r="AQ42" s="126"/>
      <c r="AR42" s="126"/>
      <c r="AS42" s="126"/>
      <c r="AT42" s="126"/>
      <c r="AU42" s="126"/>
      <c r="AV42" s="126"/>
      <c r="AW42" s="126"/>
      <c r="AX42" s="126"/>
      <c r="AY42" s="126"/>
      <c r="AZ42" s="126"/>
      <c r="BA42" s="126"/>
      <c r="BB42" s="126"/>
      <c r="BC42" s="126"/>
      <c r="BD42" s="126"/>
      <c r="BE42" s="126"/>
      <c r="BF42" s="126"/>
      <c r="BG42" s="126"/>
      <c r="BH42" s="126"/>
      <c r="BI42" s="126"/>
      <c r="BJ42" s="126"/>
      <c r="BK42" s="126"/>
      <c r="BL42" s="126"/>
      <c r="BM42" s="126"/>
      <c r="BN42" s="126"/>
      <c r="BO42" s="126"/>
      <c r="BP42" s="126"/>
      <c r="BQ42" s="126"/>
      <c r="BR42" s="126"/>
      <c r="BS42" s="126"/>
      <c r="BT42" s="126"/>
      <c r="BU42" s="126"/>
      <c r="BV42" s="126"/>
      <c r="BW42" s="126"/>
      <c r="BX42" s="126"/>
      <c r="BY42" s="126"/>
      <c r="BZ42" s="126"/>
      <c r="CA42" s="126"/>
      <c r="CB42" s="126"/>
      <c r="CC42" s="126"/>
      <c r="CD42" s="126"/>
      <c r="CE42" s="126"/>
      <c r="CF42" s="126"/>
      <c r="CG42" s="126"/>
      <c r="CH42" s="126"/>
      <c r="CI42" s="126"/>
      <c r="CJ42" s="126"/>
      <c r="CK42" s="126"/>
      <c r="CL42" s="126"/>
      <c r="CM42" s="126"/>
      <c r="CN42" s="126"/>
      <c r="CO42" s="126"/>
      <c r="CP42" s="126"/>
      <c r="CQ42" s="126"/>
      <c r="CR42" s="126"/>
      <c r="CS42" s="126"/>
      <c r="CT42" s="126"/>
      <c r="CU42" s="126"/>
      <c r="CV42" s="126"/>
      <c r="CW42" s="126"/>
      <c r="CX42" s="126"/>
      <c r="CY42" s="126"/>
      <c r="CZ42" s="126"/>
      <c r="DA42" s="126"/>
      <c r="DB42" s="126"/>
      <c r="DC42" s="126"/>
      <c r="DD42" s="126"/>
      <c r="DE42" s="126"/>
      <c r="DF42" s="126"/>
      <c r="DG42" s="126"/>
      <c r="DH42" s="126"/>
      <c r="DI42" s="126"/>
      <c r="DJ42" s="126"/>
      <c r="DK42" s="126"/>
      <c r="DL42" s="126"/>
      <c r="DM42" s="126"/>
      <c r="DN42" s="126"/>
      <c r="DO42" s="126"/>
      <c r="DP42" s="126"/>
      <c r="DQ42" s="126"/>
      <c r="DR42" s="126"/>
      <c r="DS42" s="126"/>
      <c r="DT42" s="126"/>
      <c r="DU42" s="126"/>
      <c r="DV42" s="126"/>
      <c r="DW42" s="126"/>
      <c r="DX42" s="126"/>
      <c r="DY42" s="126"/>
      <c r="DZ42" s="126"/>
      <c r="EA42" s="126"/>
      <c r="EB42" s="126"/>
      <c r="EC42" s="126"/>
      <c r="ED42" s="126"/>
      <c r="EE42" s="126"/>
      <c r="EF42" s="126"/>
      <c r="EG42" s="126"/>
      <c r="EH42" s="126"/>
      <c r="EI42" s="126"/>
      <c r="EJ42" s="126"/>
      <c r="EK42" s="126"/>
      <c r="EL42" s="126"/>
      <c r="EM42" s="126"/>
      <c r="EN42" s="126"/>
      <c r="EO42" s="126"/>
      <c r="EP42" s="126"/>
      <c r="EQ42" s="126"/>
      <c r="ER42" s="126"/>
      <c r="ES42" s="126"/>
      <c r="ET42" s="126"/>
      <c r="EU42" s="126"/>
      <c r="EV42" s="126"/>
      <c r="EW42" s="126"/>
      <c r="EX42" s="126"/>
      <c r="EY42" s="126"/>
      <c r="EZ42" s="126"/>
      <c r="FA42" s="126"/>
      <c r="FB42" s="126"/>
      <c r="FC42" s="126"/>
      <c r="FD42" s="126"/>
      <c r="FE42" s="126"/>
      <c r="FF42" s="126"/>
      <c r="FG42" s="126"/>
      <c r="FH42" s="126"/>
      <c r="FI42" s="126"/>
      <c r="FJ42" s="126"/>
      <c r="FK42" s="126"/>
      <c r="FL42" s="126"/>
      <c r="FM42" s="126"/>
      <c r="FN42" s="126"/>
      <c r="FO42" s="126"/>
      <c r="FP42" s="126"/>
      <c r="FQ42" s="126"/>
      <c r="FR42" s="126"/>
      <c r="FS42" s="126"/>
      <c r="FT42" s="126"/>
      <c r="FU42" s="126"/>
      <c r="FV42" s="126"/>
      <c r="FW42" s="126"/>
      <c r="FX42" s="126"/>
      <c r="FY42" s="126"/>
      <c r="FZ42" s="126"/>
      <c r="GA42" s="126"/>
      <c r="GB42" s="126"/>
      <c r="GC42" s="126"/>
      <c r="GD42" s="126"/>
      <c r="GE42" s="126"/>
      <c r="GF42" s="126"/>
      <c r="GG42" s="126"/>
      <c r="GH42" s="126"/>
      <c r="GI42" s="126"/>
      <c r="GJ42" s="126"/>
      <c r="GK42" s="126"/>
      <c r="GL42" s="126"/>
      <c r="GM42" s="126"/>
      <c r="GN42" s="126"/>
      <c r="GO42" s="126"/>
      <c r="GP42" s="126"/>
      <c r="GQ42" s="126"/>
      <c r="GR42" s="126"/>
      <c r="GS42" s="126"/>
      <c r="GT42" s="126"/>
      <c r="GU42" s="126"/>
      <c r="GV42" s="126"/>
      <c r="GW42" s="126"/>
      <c r="GX42" s="126"/>
      <c r="GY42" s="126"/>
      <c r="GZ42" s="126"/>
      <c r="HA42" s="126"/>
      <c r="HB42" s="126"/>
      <c r="HC42" s="126"/>
      <c r="HD42" s="126"/>
      <c r="HE42" s="126"/>
      <c r="HF42" s="126"/>
      <c r="HG42" s="126"/>
      <c r="HH42" s="126"/>
      <c r="HI42" s="126"/>
      <c r="HJ42" s="126"/>
      <c r="HK42" s="126"/>
      <c r="HL42" s="126"/>
      <c r="HM42" s="126"/>
      <c r="HN42" s="126"/>
      <c r="HO42" s="126"/>
      <c r="HP42" s="126"/>
      <c r="HQ42" s="126"/>
      <c r="HR42" s="126"/>
      <c r="HS42" s="126"/>
      <c r="HT42" s="126"/>
      <c r="HU42" s="126"/>
      <c r="HV42" s="126"/>
      <c r="HW42" s="126"/>
      <c r="HX42" s="126"/>
      <c r="HY42" s="126"/>
      <c r="HZ42" s="126"/>
      <c r="IA42" s="126"/>
      <c r="IB42" s="126"/>
      <c r="IC42" s="126"/>
      <c r="ID42" s="126"/>
      <c r="IE42" s="126"/>
      <c r="IF42" s="126"/>
      <c r="IG42" s="126"/>
      <c r="IH42" s="126"/>
      <c r="II42" s="126"/>
      <c r="IJ42" s="126"/>
      <c r="IK42" s="126"/>
      <c r="IL42" s="126"/>
      <c r="IM42" s="126"/>
      <c r="IN42" s="126"/>
      <c r="IO42" s="126"/>
      <c r="IP42" s="126"/>
      <c r="IQ42" s="126"/>
      <c r="IR42" s="126"/>
      <c r="IS42" s="126"/>
      <c r="IT42" s="126"/>
      <c r="IU42" s="126"/>
    </row>
    <row r="43" spans="1:255" s="127" customFormat="1" ht="15.75" customHeight="1">
      <c r="A43" s="129" t="s">
        <v>756</v>
      </c>
      <c r="B43" s="125"/>
      <c r="C43" s="125"/>
      <c r="D43" s="126"/>
      <c r="E43" s="126"/>
      <c r="F43" s="126"/>
      <c r="G43" s="126"/>
      <c r="H43" s="126"/>
      <c r="I43" s="126"/>
      <c r="J43" s="126"/>
      <c r="K43" s="126"/>
      <c r="L43" s="126"/>
      <c r="M43" s="126"/>
      <c r="N43" s="126"/>
      <c r="O43" s="126"/>
      <c r="P43" s="126"/>
      <c r="Q43" s="126"/>
      <c r="R43" s="126"/>
      <c r="S43" s="126"/>
      <c r="T43" s="126"/>
      <c r="U43" s="126"/>
      <c r="V43" s="126"/>
      <c r="W43" s="126"/>
      <c r="X43" s="126"/>
      <c r="Y43" s="126"/>
      <c r="Z43" s="126"/>
      <c r="AA43" s="126"/>
      <c r="AB43" s="126"/>
      <c r="AC43" s="126"/>
      <c r="AD43" s="126"/>
      <c r="AE43" s="126"/>
      <c r="AF43" s="126"/>
      <c r="AG43" s="126"/>
      <c r="AH43" s="126"/>
      <c r="AI43" s="126"/>
      <c r="AJ43" s="126"/>
      <c r="AK43" s="126"/>
      <c r="AL43" s="126"/>
      <c r="AM43" s="126"/>
      <c r="AN43" s="126"/>
      <c r="AO43" s="126"/>
      <c r="AP43" s="126"/>
      <c r="AQ43" s="126"/>
      <c r="AR43" s="126"/>
      <c r="AS43" s="126"/>
      <c r="AT43" s="126"/>
      <c r="AU43" s="126"/>
      <c r="AV43" s="126"/>
      <c r="AW43" s="126"/>
      <c r="AX43" s="126"/>
      <c r="AY43" s="126"/>
      <c r="AZ43" s="126"/>
      <c r="BA43" s="126"/>
      <c r="BB43" s="126"/>
      <c r="BC43" s="126"/>
      <c r="BD43" s="126"/>
      <c r="BE43" s="126"/>
      <c r="BF43" s="126"/>
      <c r="BG43" s="126"/>
      <c r="BH43" s="126"/>
      <c r="BI43" s="126"/>
      <c r="BJ43" s="126"/>
      <c r="BK43" s="126"/>
      <c r="BL43" s="126"/>
      <c r="BM43" s="126"/>
      <c r="BN43" s="126"/>
      <c r="BO43" s="126"/>
      <c r="BP43" s="126"/>
      <c r="BQ43" s="126"/>
      <c r="BR43" s="126"/>
      <c r="BS43" s="126"/>
      <c r="BT43" s="126"/>
      <c r="BU43" s="126"/>
      <c r="BV43" s="126"/>
      <c r="BW43" s="126"/>
      <c r="BX43" s="126"/>
      <c r="BY43" s="126"/>
      <c r="BZ43" s="126"/>
      <c r="CA43" s="126"/>
      <c r="CB43" s="126"/>
      <c r="CC43" s="126"/>
      <c r="CD43" s="126"/>
      <c r="CE43" s="126"/>
      <c r="CF43" s="126"/>
      <c r="CG43" s="126"/>
      <c r="CH43" s="126"/>
      <c r="CI43" s="126"/>
      <c r="CJ43" s="126"/>
      <c r="CK43" s="126"/>
      <c r="CL43" s="126"/>
      <c r="CM43" s="126"/>
      <c r="CN43" s="126"/>
      <c r="CO43" s="126"/>
      <c r="CP43" s="126"/>
      <c r="CQ43" s="126"/>
      <c r="CR43" s="126"/>
      <c r="CS43" s="126"/>
      <c r="CT43" s="126"/>
      <c r="CU43" s="126"/>
      <c r="CV43" s="126"/>
      <c r="CW43" s="126"/>
      <c r="CX43" s="126"/>
      <c r="CY43" s="126"/>
      <c r="CZ43" s="126"/>
      <c r="DA43" s="126"/>
      <c r="DB43" s="126"/>
      <c r="DC43" s="126"/>
      <c r="DD43" s="126"/>
      <c r="DE43" s="126"/>
      <c r="DF43" s="126"/>
      <c r="DG43" s="126"/>
      <c r="DH43" s="126"/>
      <c r="DI43" s="126"/>
      <c r="DJ43" s="126"/>
      <c r="DK43" s="126"/>
      <c r="DL43" s="126"/>
      <c r="DM43" s="126"/>
      <c r="DN43" s="126"/>
      <c r="DO43" s="126"/>
      <c r="DP43" s="126"/>
      <c r="DQ43" s="126"/>
      <c r="DR43" s="126"/>
      <c r="DS43" s="126"/>
      <c r="DT43" s="126"/>
      <c r="DU43" s="126"/>
      <c r="DV43" s="126"/>
      <c r="DW43" s="126"/>
      <c r="DX43" s="126"/>
      <c r="DY43" s="126"/>
      <c r="DZ43" s="126"/>
      <c r="EA43" s="126"/>
      <c r="EB43" s="126"/>
      <c r="EC43" s="126"/>
      <c r="ED43" s="126"/>
      <c r="EE43" s="126"/>
      <c r="EF43" s="126"/>
      <c r="EG43" s="126"/>
      <c r="EH43" s="126"/>
      <c r="EI43" s="126"/>
      <c r="EJ43" s="126"/>
      <c r="EK43" s="126"/>
      <c r="EL43" s="126"/>
      <c r="EM43" s="126"/>
      <c r="EN43" s="126"/>
      <c r="EO43" s="126"/>
      <c r="EP43" s="126"/>
      <c r="EQ43" s="126"/>
      <c r="ER43" s="126"/>
      <c r="ES43" s="126"/>
      <c r="ET43" s="126"/>
      <c r="EU43" s="126"/>
      <c r="EV43" s="126"/>
      <c r="EW43" s="126"/>
      <c r="EX43" s="126"/>
      <c r="EY43" s="126"/>
      <c r="EZ43" s="126"/>
      <c r="FA43" s="126"/>
      <c r="FB43" s="126"/>
      <c r="FC43" s="126"/>
      <c r="FD43" s="126"/>
      <c r="FE43" s="126"/>
      <c r="FF43" s="126"/>
      <c r="FG43" s="126"/>
      <c r="FH43" s="126"/>
      <c r="FI43" s="126"/>
      <c r="FJ43" s="126"/>
      <c r="FK43" s="126"/>
      <c r="FL43" s="126"/>
      <c r="FM43" s="126"/>
      <c r="FN43" s="126"/>
      <c r="FO43" s="126"/>
      <c r="FP43" s="126"/>
      <c r="FQ43" s="126"/>
      <c r="FR43" s="126"/>
      <c r="FS43" s="126"/>
      <c r="FT43" s="126"/>
      <c r="FU43" s="126"/>
      <c r="FV43" s="126"/>
      <c r="FW43" s="126"/>
      <c r="FX43" s="126"/>
      <c r="FY43" s="126"/>
      <c r="FZ43" s="126"/>
      <c r="GA43" s="126"/>
      <c r="GB43" s="126"/>
      <c r="GC43" s="126"/>
      <c r="GD43" s="126"/>
      <c r="GE43" s="126"/>
      <c r="GF43" s="126"/>
      <c r="GG43" s="126"/>
      <c r="GH43" s="126"/>
      <c r="GI43" s="126"/>
      <c r="GJ43" s="126"/>
      <c r="GK43" s="126"/>
      <c r="GL43" s="126"/>
      <c r="GM43" s="126"/>
      <c r="GN43" s="126"/>
      <c r="GO43" s="126"/>
      <c r="GP43" s="126"/>
      <c r="GQ43" s="126"/>
      <c r="GR43" s="126"/>
      <c r="GS43" s="126"/>
      <c r="GT43" s="126"/>
      <c r="GU43" s="126"/>
      <c r="GV43" s="126"/>
      <c r="GW43" s="126"/>
      <c r="GX43" s="126"/>
      <c r="GY43" s="126"/>
      <c r="GZ43" s="126"/>
      <c r="HA43" s="126"/>
      <c r="HB43" s="126"/>
      <c r="HC43" s="126"/>
      <c r="HD43" s="126"/>
      <c r="HE43" s="126"/>
      <c r="HF43" s="126"/>
      <c r="HG43" s="126"/>
      <c r="HH43" s="126"/>
      <c r="HI43" s="126"/>
      <c r="HJ43" s="126"/>
      <c r="HK43" s="126"/>
      <c r="HL43" s="126"/>
      <c r="HM43" s="126"/>
      <c r="HN43" s="126"/>
      <c r="HO43" s="126"/>
      <c r="HP43" s="126"/>
      <c r="HQ43" s="126"/>
      <c r="HR43" s="126"/>
      <c r="HS43" s="126"/>
      <c r="HT43" s="126"/>
      <c r="HU43" s="126"/>
      <c r="HV43" s="126"/>
      <c r="HW43" s="126"/>
      <c r="HX43" s="126"/>
      <c r="HY43" s="126"/>
      <c r="HZ43" s="126"/>
      <c r="IA43" s="126"/>
      <c r="IB43" s="126"/>
      <c r="IC43" s="126"/>
      <c r="ID43" s="126"/>
      <c r="IE43" s="126"/>
      <c r="IF43" s="126"/>
      <c r="IG43" s="126"/>
      <c r="IH43" s="126"/>
      <c r="II43" s="126"/>
      <c r="IJ43" s="126"/>
      <c r="IK43" s="126"/>
      <c r="IL43" s="126"/>
      <c r="IM43" s="126"/>
      <c r="IN43" s="126"/>
      <c r="IO43" s="126"/>
      <c r="IP43" s="126"/>
      <c r="IQ43" s="126"/>
      <c r="IR43" s="126"/>
      <c r="IS43" s="126"/>
      <c r="IT43" s="126"/>
      <c r="IU43" s="126"/>
    </row>
    <row r="44" spans="1:255" s="127" customFormat="1" ht="15.75" customHeight="1">
      <c r="A44" s="129" t="s">
        <v>757</v>
      </c>
      <c r="B44" s="125"/>
      <c r="C44" s="125"/>
      <c r="D44" s="126"/>
      <c r="E44" s="126"/>
      <c r="F44" s="126"/>
      <c r="G44" s="126"/>
      <c r="H44" s="126"/>
      <c r="I44" s="126"/>
      <c r="J44" s="126"/>
      <c r="K44" s="126"/>
      <c r="L44" s="126"/>
      <c r="M44" s="126"/>
      <c r="N44" s="126"/>
      <c r="O44" s="126"/>
      <c r="P44" s="126"/>
      <c r="Q44" s="126"/>
      <c r="R44" s="126"/>
      <c r="S44" s="126"/>
      <c r="T44" s="126"/>
      <c r="U44" s="126"/>
      <c r="V44" s="126"/>
      <c r="W44" s="126"/>
      <c r="X44" s="126"/>
      <c r="Y44" s="126"/>
      <c r="Z44" s="126"/>
      <c r="AA44" s="126"/>
      <c r="AB44" s="126"/>
      <c r="AC44" s="126"/>
      <c r="AD44" s="126"/>
      <c r="AE44" s="126"/>
      <c r="AF44" s="126"/>
      <c r="AG44" s="126"/>
      <c r="AH44" s="126"/>
      <c r="AI44" s="126"/>
      <c r="AJ44" s="126"/>
      <c r="AK44" s="126"/>
      <c r="AL44" s="126"/>
      <c r="AM44" s="126"/>
      <c r="AN44" s="126"/>
      <c r="AO44" s="126"/>
      <c r="AP44" s="126"/>
      <c r="AQ44" s="126"/>
      <c r="AR44" s="126"/>
      <c r="AS44" s="126"/>
      <c r="AT44" s="126"/>
      <c r="AU44" s="126"/>
      <c r="AV44" s="126"/>
      <c r="AW44" s="126"/>
      <c r="AX44" s="126"/>
      <c r="AY44" s="126"/>
      <c r="AZ44" s="126"/>
      <c r="BA44" s="126"/>
      <c r="BB44" s="126"/>
      <c r="BC44" s="126"/>
      <c r="BD44" s="126"/>
      <c r="BE44" s="126"/>
      <c r="BF44" s="126"/>
      <c r="BG44" s="126"/>
      <c r="BH44" s="126"/>
      <c r="BI44" s="126"/>
      <c r="BJ44" s="126"/>
      <c r="BK44" s="126"/>
      <c r="BL44" s="126"/>
      <c r="BM44" s="126"/>
      <c r="BN44" s="126"/>
      <c r="BO44" s="126"/>
      <c r="BP44" s="126"/>
      <c r="BQ44" s="126"/>
      <c r="BR44" s="126"/>
      <c r="BS44" s="126"/>
      <c r="BT44" s="126"/>
      <c r="BU44" s="126"/>
      <c r="BV44" s="126"/>
      <c r="BW44" s="126"/>
      <c r="BX44" s="126"/>
      <c r="BY44" s="126"/>
      <c r="BZ44" s="126"/>
      <c r="CA44" s="126"/>
      <c r="CB44" s="126"/>
      <c r="CC44" s="126"/>
      <c r="CD44" s="126"/>
      <c r="CE44" s="126"/>
      <c r="CF44" s="126"/>
      <c r="CG44" s="126"/>
      <c r="CH44" s="126"/>
      <c r="CI44" s="126"/>
      <c r="CJ44" s="126"/>
      <c r="CK44" s="126"/>
      <c r="CL44" s="126"/>
      <c r="CM44" s="126"/>
      <c r="CN44" s="126"/>
      <c r="CO44" s="126"/>
      <c r="CP44" s="126"/>
      <c r="CQ44" s="126"/>
      <c r="CR44" s="126"/>
      <c r="CS44" s="126"/>
      <c r="CT44" s="126"/>
      <c r="CU44" s="126"/>
      <c r="CV44" s="126"/>
      <c r="CW44" s="126"/>
      <c r="CX44" s="126"/>
      <c r="CY44" s="126"/>
      <c r="CZ44" s="126"/>
      <c r="DA44" s="126"/>
      <c r="DB44" s="126"/>
      <c r="DC44" s="126"/>
      <c r="DD44" s="126"/>
      <c r="DE44" s="126"/>
      <c r="DF44" s="126"/>
      <c r="DG44" s="126"/>
      <c r="DH44" s="126"/>
      <c r="DI44" s="126"/>
      <c r="DJ44" s="126"/>
      <c r="DK44" s="126"/>
      <c r="DL44" s="126"/>
      <c r="DM44" s="126"/>
      <c r="DN44" s="126"/>
      <c r="DO44" s="126"/>
      <c r="DP44" s="126"/>
      <c r="DQ44" s="126"/>
      <c r="DR44" s="126"/>
      <c r="DS44" s="126"/>
      <c r="DT44" s="126"/>
      <c r="DU44" s="126"/>
      <c r="DV44" s="126"/>
      <c r="DW44" s="126"/>
      <c r="DX44" s="126"/>
      <c r="DY44" s="126"/>
      <c r="DZ44" s="126"/>
      <c r="EA44" s="126"/>
      <c r="EB44" s="126"/>
      <c r="EC44" s="126"/>
      <c r="ED44" s="126"/>
      <c r="EE44" s="126"/>
      <c r="EF44" s="126"/>
      <c r="EG44" s="126"/>
      <c r="EH44" s="126"/>
      <c r="EI44" s="126"/>
      <c r="EJ44" s="126"/>
      <c r="EK44" s="126"/>
      <c r="EL44" s="126"/>
      <c r="EM44" s="126"/>
      <c r="EN44" s="126"/>
      <c r="EO44" s="126"/>
      <c r="EP44" s="126"/>
      <c r="EQ44" s="126"/>
      <c r="ER44" s="126"/>
      <c r="ES44" s="126"/>
      <c r="ET44" s="126"/>
      <c r="EU44" s="126"/>
      <c r="EV44" s="126"/>
      <c r="EW44" s="126"/>
      <c r="EX44" s="126"/>
      <c r="EY44" s="126"/>
      <c r="EZ44" s="126"/>
      <c r="FA44" s="126"/>
      <c r="FB44" s="126"/>
      <c r="FC44" s="126"/>
      <c r="FD44" s="126"/>
      <c r="FE44" s="126"/>
      <c r="FF44" s="126"/>
      <c r="FG44" s="126"/>
      <c r="FH44" s="126"/>
      <c r="FI44" s="126"/>
      <c r="FJ44" s="126"/>
      <c r="FK44" s="126"/>
      <c r="FL44" s="126"/>
      <c r="FM44" s="126"/>
      <c r="FN44" s="126"/>
      <c r="FO44" s="126"/>
      <c r="FP44" s="126"/>
      <c r="FQ44" s="126"/>
      <c r="FR44" s="126"/>
      <c r="FS44" s="126"/>
      <c r="FT44" s="126"/>
      <c r="FU44" s="126"/>
      <c r="FV44" s="126"/>
      <c r="FW44" s="126"/>
      <c r="FX44" s="126"/>
      <c r="FY44" s="126"/>
      <c r="FZ44" s="126"/>
      <c r="GA44" s="126"/>
      <c r="GB44" s="126"/>
      <c r="GC44" s="126"/>
      <c r="GD44" s="126"/>
      <c r="GE44" s="126"/>
      <c r="GF44" s="126"/>
      <c r="GG44" s="126"/>
      <c r="GH44" s="126"/>
      <c r="GI44" s="126"/>
      <c r="GJ44" s="126"/>
      <c r="GK44" s="126"/>
      <c r="GL44" s="126"/>
      <c r="GM44" s="126"/>
      <c r="GN44" s="126"/>
      <c r="GO44" s="126"/>
      <c r="GP44" s="126"/>
      <c r="GQ44" s="126"/>
      <c r="GR44" s="126"/>
      <c r="GS44" s="126"/>
      <c r="GT44" s="126"/>
      <c r="GU44" s="126"/>
      <c r="GV44" s="126"/>
      <c r="GW44" s="126"/>
      <c r="GX44" s="126"/>
      <c r="GY44" s="126"/>
      <c r="GZ44" s="126"/>
      <c r="HA44" s="126"/>
      <c r="HB44" s="126"/>
      <c r="HC44" s="126"/>
      <c r="HD44" s="126"/>
      <c r="HE44" s="126"/>
      <c r="HF44" s="126"/>
      <c r="HG44" s="126"/>
      <c r="HH44" s="126"/>
      <c r="HI44" s="126"/>
      <c r="HJ44" s="126"/>
      <c r="HK44" s="126"/>
      <c r="HL44" s="126"/>
      <c r="HM44" s="126"/>
      <c r="HN44" s="126"/>
      <c r="HO44" s="126"/>
      <c r="HP44" s="126"/>
      <c r="HQ44" s="126"/>
      <c r="HR44" s="126"/>
      <c r="HS44" s="126"/>
      <c r="HT44" s="126"/>
      <c r="HU44" s="126"/>
      <c r="HV44" s="126"/>
      <c r="HW44" s="126"/>
      <c r="HX44" s="126"/>
      <c r="HY44" s="126"/>
      <c r="HZ44" s="126"/>
      <c r="IA44" s="126"/>
      <c r="IB44" s="126"/>
      <c r="IC44" s="126"/>
      <c r="ID44" s="126"/>
      <c r="IE44" s="126"/>
      <c r="IF44" s="126"/>
      <c r="IG44" s="126"/>
      <c r="IH44" s="126"/>
      <c r="II44" s="126"/>
      <c r="IJ44" s="126"/>
      <c r="IK44" s="126"/>
      <c r="IL44" s="126"/>
      <c r="IM44" s="126"/>
      <c r="IN44" s="126"/>
      <c r="IO44" s="126"/>
      <c r="IP44" s="126"/>
      <c r="IQ44" s="126"/>
      <c r="IR44" s="126"/>
      <c r="IS44" s="126"/>
      <c r="IT44" s="126"/>
      <c r="IU44" s="126"/>
    </row>
    <row r="45" spans="1:255" s="127" customFormat="1" ht="28.5">
      <c r="A45" s="128" t="s">
        <v>758</v>
      </c>
      <c r="B45" s="125"/>
      <c r="C45" s="125"/>
      <c r="D45" s="126"/>
      <c r="E45" s="126"/>
      <c r="F45" s="126"/>
      <c r="G45" s="126"/>
      <c r="H45" s="126"/>
      <c r="I45" s="126"/>
      <c r="J45" s="126"/>
      <c r="K45" s="126"/>
      <c r="L45" s="126"/>
      <c r="M45" s="126"/>
      <c r="N45" s="126"/>
      <c r="O45" s="126"/>
      <c r="P45" s="126"/>
      <c r="Q45" s="126"/>
      <c r="R45" s="126"/>
      <c r="S45" s="126"/>
      <c r="T45" s="126"/>
      <c r="U45" s="126"/>
      <c r="V45" s="126"/>
      <c r="W45" s="126"/>
      <c r="X45" s="126"/>
      <c r="Y45" s="126"/>
      <c r="Z45" s="126"/>
      <c r="AA45" s="126"/>
      <c r="AB45" s="126"/>
      <c r="AC45" s="126"/>
      <c r="AD45" s="126"/>
      <c r="AE45" s="126"/>
      <c r="AF45" s="126"/>
      <c r="AG45" s="126"/>
      <c r="AH45" s="126"/>
      <c r="AI45" s="126"/>
      <c r="AJ45" s="126"/>
      <c r="AK45" s="126"/>
      <c r="AL45" s="126"/>
      <c r="AM45" s="126"/>
      <c r="AN45" s="126"/>
      <c r="AO45" s="126"/>
      <c r="AP45" s="126"/>
      <c r="AQ45" s="126"/>
      <c r="AR45" s="126"/>
      <c r="AS45" s="126"/>
      <c r="AT45" s="126"/>
      <c r="AU45" s="126"/>
      <c r="AV45" s="126"/>
      <c r="AW45" s="126"/>
      <c r="AX45" s="126"/>
      <c r="AY45" s="126"/>
      <c r="AZ45" s="126"/>
      <c r="BA45" s="126"/>
      <c r="BB45" s="126"/>
      <c r="BC45" s="126"/>
      <c r="BD45" s="126"/>
      <c r="BE45" s="126"/>
      <c r="BF45" s="126"/>
      <c r="BG45" s="126"/>
      <c r="BH45" s="126"/>
      <c r="BI45" s="126"/>
      <c r="BJ45" s="126"/>
      <c r="BK45" s="126"/>
      <c r="BL45" s="126"/>
      <c r="BM45" s="126"/>
      <c r="BN45" s="126"/>
      <c r="BO45" s="126"/>
      <c r="BP45" s="126"/>
      <c r="BQ45" s="126"/>
      <c r="BR45" s="126"/>
      <c r="BS45" s="126"/>
      <c r="BT45" s="126"/>
      <c r="BU45" s="126"/>
      <c r="BV45" s="126"/>
      <c r="BW45" s="126"/>
      <c r="BX45" s="126"/>
      <c r="BY45" s="126"/>
      <c r="BZ45" s="126"/>
      <c r="CA45" s="126"/>
      <c r="CB45" s="126"/>
      <c r="CC45" s="126"/>
      <c r="CD45" s="126"/>
      <c r="CE45" s="126"/>
      <c r="CF45" s="126"/>
      <c r="CG45" s="126"/>
      <c r="CH45" s="126"/>
      <c r="CI45" s="126"/>
      <c r="CJ45" s="126"/>
      <c r="CK45" s="126"/>
      <c r="CL45" s="126"/>
      <c r="CM45" s="126"/>
      <c r="CN45" s="126"/>
      <c r="CO45" s="126"/>
      <c r="CP45" s="126"/>
      <c r="CQ45" s="126"/>
      <c r="CR45" s="126"/>
      <c r="CS45" s="126"/>
      <c r="CT45" s="126"/>
      <c r="CU45" s="126"/>
      <c r="CV45" s="126"/>
      <c r="CW45" s="126"/>
      <c r="CX45" s="126"/>
      <c r="CY45" s="126"/>
      <c r="CZ45" s="126"/>
      <c r="DA45" s="126"/>
      <c r="DB45" s="126"/>
      <c r="DC45" s="126"/>
      <c r="DD45" s="126"/>
      <c r="DE45" s="126"/>
      <c r="DF45" s="126"/>
      <c r="DG45" s="126"/>
      <c r="DH45" s="126"/>
      <c r="DI45" s="126"/>
      <c r="DJ45" s="126"/>
      <c r="DK45" s="126"/>
      <c r="DL45" s="126"/>
      <c r="DM45" s="126"/>
      <c r="DN45" s="126"/>
      <c r="DO45" s="126"/>
      <c r="DP45" s="126"/>
      <c r="DQ45" s="126"/>
      <c r="DR45" s="126"/>
      <c r="DS45" s="126"/>
      <c r="DT45" s="126"/>
      <c r="DU45" s="126"/>
      <c r="DV45" s="126"/>
      <c r="DW45" s="126"/>
      <c r="DX45" s="126"/>
      <c r="DY45" s="126"/>
      <c r="DZ45" s="126"/>
      <c r="EA45" s="126"/>
      <c r="EB45" s="126"/>
      <c r="EC45" s="126"/>
      <c r="ED45" s="126"/>
      <c r="EE45" s="126"/>
      <c r="EF45" s="126"/>
      <c r="EG45" s="126"/>
      <c r="EH45" s="126"/>
      <c r="EI45" s="126"/>
      <c r="EJ45" s="126"/>
      <c r="EK45" s="126"/>
      <c r="EL45" s="126"/>
      <c r="EM45" s="126"/>
      <c r="EN45" s="126"/>
      <c r="EO45" s="126"/>
      <c r="EP45" s="126"/>
      <c r="EQ45" s="126"/>
      <c r="ER45" s="126"/>
      <c r="ES45" s="126"/>
      <c r="ET45" s="126"/>
      <c r="EU45" s="126"/>
      <c r="EV45" s="126"/>
      <c r="EW45" s="126"/>
      <c r="EX45" s="126"/>
      <c r="EY45" s="126"/>
      <c r="EZ45" s="126"/>
      <c r="FA45" s="126"/>
      <c r="FB45" s="126"/>
      <c r="FC45" s="126"/>
      <c r="FD45" s="126"/>
      <c r="FE45" s="126"/>
      <c r="FF45" s="126"/>
      <c r="FG45" s="126"/>
      <c r="FH45" s="126"/>
      <c r="FI45" s="126"/>
      <c r="FJ45" s="126"/>
      <c r="FK45" s="126"/>
      <c r="FL45" s="126"/>
      <c r="FM45" s="126"/>
      <c r="FN45" s="126"/>
      <c r="FO45" s="126"/>
      <c r="FP45" s="126"/>
      <c r="FQ45" s="126"/>
      <c r="FR45" s="126"/>
      <c r="FS45" s="126"/>
      <c r="FT45" s="126"/>
      <c r="FU45" s="126"/>
      <c r="FV45" s="126"/>
      <c r="FW45" s="126"/>
      <c r="FX45" s="126"/>
      <c r="FY45" s="126"/>
      <c r="FZ45" s="126"/>
      <c r="GA45" s="126"/>
      <c r="GB45" s="126"/>
      <c r="GC45" s="126"/>
      <c r="GD45" s="126"/>
      <c r="GE45" s="126"/>
      <c r="GF45" s="126"/>
      <c r="GG45" s="126"/>
      <c r="GH45" s="126"/>
      <c r="GI45" s="126"/>
      <c r="GJ45" s="126"/>
      <c r="GK45" s="126"/>
      <c r="GL45" s="126"/>
      <c r="GM45" s="126"/>
      <c r="GN45" s="126"/>
      <c r="GO45" s="126"/>
      <c r="GP45" s="126"/>
      <c r="GQ45" s="126"/>
      <c r="GR45" s="126"/>
      <c r="GS45" s="126"/>
      <c r="GT45" s="126"/>
      <c r="GU45" s="126"/>
      <c r="GV45" s="126"/>
      <c r="GW45" s="126"/>
      <c r="GX45" s="126"/>
      <c r="GY45" s="126"/>
      <c r="GZ45" s="126"/>
      <c r="HA45" s="126"/>
      <c r="HB45" s="126"/>
      <c r="HC45" s="126"/>
      <c r="HD45" s="126"/>
      <c r="HE45" s="126"/>
      <c r="HF45" s="126"/>
      <c r="HG45" s="126"/>
      <c r="HH45" s="126"/>
      <c r="HI45" s="126"/>
      <c r="HJ45" s="126"/>
      <c r="HK45" s="126"/>
      <c r="HL45" s="126"/>
      <c r="HM45" s="126"/>
      <c r="HN45" s="126"/>
      <c r="HO45" s="126"/>
      <c r="HP45" s="126"/>
      <c r="HQ45" s="126"/>
      <c r="HR45" s="126"/>
      <c r="HS45" s="126"/>
      <c r="HT45" s="126"/>
      <c r="HU45" s="126"/>
      <c r="HV45" s="126"/>
      <c r="HW45" s="126"/>
      <c r="HX45" s="126"/>
      <c r="HY45" s="126"/>
      <c r="HZ45" s="126"/>
      <c r="IA45" s="126"/>
      <c r="IB45" s="126"/>
      <c r="IC45" s="126"/>
      <c r="ID45" s="126"/>
      <c r="IE45" s="126"/>
      <c r="IF45" s="126"/>
      <c r="IG45" s="126"/>
      <c r="IH45" s="126"/>
      <c r="II45" s="126"/>
      <c r="IJ45" s="126"/>
      <c r="IK45" s="126"/>
      <c r="IL45" s="126"/>
      <c r="IM45" s="126"/>
      <c r="IN45" s="126"/>
      <c r="IO45" s="126"/>
      <c r="IP45" s="126"/>
      <c r="IQ45" s="126"/>
      <c r="IR45" s="126"/>
      <c r="IS45" s="126"/>
      <c r="IT45" s="126"/>
      <c r="IU45" s="126"/>
    </row>
    <row r="46" spans="1:255" s="127" customFormat="1">
      <c r="A46" s="128" t="s">
        <v>759</v>
      </c>
      <c r="B46" s="125"/>
      <c r="C46" s="125"/>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126"/>
      <c r="AH46" s="126"/>
      <c r="AI46" s="126"/>
      <c r="AJ46" s="126"/>
      <c r="AK46" s="126"/>
      <c r="AL46" s="126"/>
      <c r="AM46" s="126"/>
      <c r="AN46" s="126"/>
      <c r="AO46" s="126"/>
      <c r="AP46" s="126"/>
      <c r="AQ46" s="126"/>
      <c r="AR46" s="126"/>
      <c r="AS46" s="126"/>
      <c r="AT46" s="126"/>
      <c r="AU46" s="126"/>
      <c r="AV46" s="126"/>
      <c r="AW46" s="126"/>
      <c r="AX46" s="126"/>
      <c r="AY46" s="126"/>
      <c r="AZ46" s="126"/>
      <c r="BA46" s="126"/>
      <c r="BB46" s="126"/>
      <c r="BC46" s="126"/>
      <c r="BD46" s="126"/>
      <c r="BE46" s="126"/>
      <c r="BF46" s="126"/>
      <c r="BG46" s="126"/>
      <c r="BH46" s="126"/>
      <c r="BI46" s="126"/>
      <c r="BJ46" s="126"/>
      <c r="BK46" s="126"/>
      <c r="BL46" s="126"/>
      <c r="BM46" s="126"/>
      <c r="BN46" s="126"/>
      <c r="BO46" s="126"/>
      <c r="BP46" s="126"/>
      <c r="BQ46" s="126"/>
      <c r="BR46" s="126"/>
      <c r="BS46" s="126"/>
      <c r="BT46" s="126"/>
      <c r="BU46" s="126"/>
      <c r="BV46" s="126"/>
      <c r="BW46" s="126"/>
      <c r="BX46" s="126"/>
      <c r="BY46" s="126"/>
      <c r="BZ46" s="126"/>
      <c r="CA46" s="126"/>
      <c r="CB46" s="126"/>
      <c r="CC46" s="126"/>
      <c r="CD46" s="126"/>
      <c r="CE46" s="126"/>
      <c r="CF46" s="126"/>
      <c r="CG46" s="126"/>
      <c r="CH46" s="126"/>
      <c r="CI46" s="126"/>
      <c r="CJ46" s="126"/>
      <c r="CK46" s="126"/>
      <c r="CL46" s="126"/>
      <c r="CM46" s="126"/>
      <c r="CN46" s="126"/>
      <c r="CO46" s="126"/>
      <c r="CP46" s="126"/>
      <c r="CQ46" s="126"/>
      <c r="CR46" s="126"/>
      <c r="CS46" s="126"/>
      <c r="CT46" s="126"/>
      <c r="CU46" s="126"/>
      <c r="CV46" s="126"/>
      <c r="CW46" s="126"/>
      <c r="CX46" s="126"/>
      <c r="CY46" s="126"/>
      <c r="CZ46" s="126"/>
      <c r="DA46" s="126"/>
      <c r="DB46" s="126"/>
      <c r="DC46" s="126"/>
      <c r="DD46" s="126"/>
      <c r="DE46" s="126"/>
      <c r="DF46" s="126"/>
      <c r="DG46" s="126"/>
      <c r="DH46" s="126"/>
      <c r="DI46" s="126"/>
      <c r="DJ46" s="126"/>
      <c r="DK46" s="126"/>
      <c r="DL46" s="126"/>
      <c r="DM46" s="126"/>
      <c r="DN46" s="126"/>
      <c r="DO46" s="126"/>
      <c r="DP46" s="126"/>
      <c r="DQ46" s="126"/>
      <c r="DR46" s="126"/>
      <c r="DS46" s="126"/>
      <c r="DT46" s="126"/>
      <c r="DU46" s="126"/>
      <c r="DV46" s="126"/>
      <c r="DW46" s="126"/>
      <c r="DX46" s="126"/>
      <c r="DY46" s="126"/>
      <c r="DZ46" s="126"/>
      <c r="EA46" s="126"/>
      <c r="EB46" s="126"/>
      <c r="EC46" s="126"/>
      <c r="ED46" s="126"/>
      <c r="EE46" s="126"/>
      <c r="EF46" s="126"/>
      <c r="EG46" s="126"/>
      <c r="EH46" s="126"/>
      <c r="EI46" s="126"/>
      <c r="EJ46" s="126"/>
      <c r="EK46" s="126"/>
      <c r="EL46" s="126"/>
      <c r="EM46" s="126"/>
      <c r="EN46" s="126"/>
      <c r="EO46" s="126"/>
      <c r="EP46" s="126"/>
      <c r="EQ46" s="126"/>
      <c r="ER46" s="126"/>
      <c r="ES46" s="126"/>
      <c r="ET46" s="126"/>
      <c r="EU46" s="126"/>
      <c r="EV46" s="126"/>
      <c r="EW46" s="126"/>
      <c r="EX46" s="126"/>
      <c r="EY46" s="126"/>
      <c r="EZ46" s="126"/>
      <c r="FA46" s="126"/>
      <c r="FB46" s="126"/>
      <c r="FC46" s="126"/>
      <c r="FD46" s="126"/>
      <c r="FE46" s="126"/>
      <c r="FF46" s="126"/>
      <c r="FG46" s="126"/>
      <c r="FH46" s="126"/>
      <c r="FI46" s="126"/>
      <c r="FJ46" s="126"/>
      <c r="FK46" s="126"/>
      <c r="FL46" s="126"/>
      <c r="FM46" s="126"/>
      <c r="FN46" s="126"/>
      <c r="FO46" s="126"/>
      <c r="FP46" s="126"/>
      <c r="FQ46" s="126"/>
      <c r="FR46" s="126"/>
      <c r="FS46" s="126"/>
      <c r="FT46" s="126"/>
      <c r="FU46" s="126"/>
      <c r="FV46" s="126"/>
      <c r="FW46" s="126"/>
      <c r="FX46" s="126"/>
      <c r="FY46" s="126"/>
      <c r="FZ46" s="126"/>
      <c r="GA46" s="126"/>
      <c r="GB46" s="126"/>
      <c r="GC46" s="126"/>
      <c r="GD46" s="126"/>
      <c r="GE46" s="126"/>
      <c r="GF46" s="126"/>
      <c r="GG46" s="126"/>
      <c r="GH46" s="126"/>
      <c r="GI46" s="126"/>
      <c r="GJ46" s="126"/>
      <c r="GK46" s="126"/>
      <c r="GL46" s="126"/>
      <c r="GM46" s="126"/>
      <c r="GN46" s="126"/>
      <c r="GO46" s="126"/>
      <c r="GP46" s="126"/>
      <c r="GQ46" s="126"/>
      <c r="GR46" s="126"/>
      <c r="GS46" s="126"/>
      <c r="GT46" s="126"/>
      <c r="GU46" s="126"/>
      <c r="GV46" s="126"/>
      <c r="GW46" s="126"/>
      <c r="GX46" s="126"/>
      <c r="GY46" s="126"/>
      <c r="GZ46" s="126"/>
      <c r="HA46" s="126"/>
      <c r="HB46" s="126"/>
      <c r="HC46" s="126"/>
      <c r="HD46" s="126"/>
      <c r="HE46" s="126"/>
      <c r="HF46" s="126"/>
      <c r="HG46" s="126"/>
      <c r="HH46" s="126"/>
      <c r="HI46" s="126"/>
      <c r="HJ46" s="126"/>
      <c r="HK46" s="126"/>
      <c r="HL46" s="126"/>
      <c r="HM46" s="126"/>
      <c r="HN46" s="126"/>
      <c r="HO46" s="126"/>
      <c r="HP46" s="126"/>
      <c r="HQ46" s="126"/>
      <c r="HR46" s="126"/>
      <c r="HS46" s="126"/>
      <c r="HT46" s="126"/>
      <c r="HU46" s="126"/>
      <c r="HV46" s="126"/>
      <c r="HW46" s="126"/>
      <c r="HX46" s="126"/>
      <c r="HY46" s="126"/>
      <c r="HZ46" s="126"/>
      <c r="IA46" s="126"/>
      <c r="IB46" s="126"/>
      <c r="IC46" s="126"/>
      <c r="ID46" s="126"/>
      <c r="IE46" s="126"/>
      <c r="IF46" s="126"/>
      <c r="IG46" s="126"/>
      <c r="IH46" s="126"/>
      <c r="II46" s="126"/>
      <c r="IJ46" s="126"/>
      <c r="IK46" s="126"/>
      <c r="IL46" s="126"/>
      <c r="IM46" s="126"/>
      <c r="IN46" s="126"/>
      <c r="IO46" s="126"/>
      <c r="IP46" s="126"/>
      <c r="IQ46" s="126"/>
      <c r="IR46" s="126"/>
      <c r="IS46" s="126"/>
      <c r="IT46" s="126"/>
      <c r="IU46" s="126"/>
    </row>
    <row r="47" spans="1:255" s="127" customFormat="1">
      <c r="A47" s="128" t="s">
        <v>760</v>
      </c>
      <c r="B47" s="125"/>
      <c r="C47" s="125"/>
      <c r="D47" s="126"/>
      <c r="E47" s="126"/>
      <c r="F47" s="126"/>
      <c r="G47" s="126"/>
      <c r="H47" s="126"/>
      <c r="I47" s="126"/>
      <c r="J47" s="126"/>
      <c r="K47" s="126"/>
      <c r="L47" s="126"/>
      <c r="M47" s="126"/>
      <c r="N47" s="126"/>
      <c r="O47" s="126"/>
      <c r="P47" s="126"/>
      <c r="Q47" s="126"/>
      <c r="R47" s="126"/>
      <c r="S47" s="126"/>
      <c r="T47" s="126"/>
      <c r="U47" s="126"/>
      <c r="V47" s="126"/>
      <c r="W47" s="126"/>
      <c r="X47" s="126"/>
      <c r="Y47" s="126"/>
      <c r="Z47" s="126"/>
      <c r="AA47" s="126"/>
      <c r="AB47" s="126"/>
      <c r="AC47" s="126"/>
      <c r="AD47" s="126"/>
      <c r="AE47" s="126"/>
      <c r="AF47" s="126"/>
      <c r="AG47" s="126"/>
      <c r="AH47" s="126"/>
      <c r="AI47" s="126"/>
      <c r="AJ47" s="126"/>
      <c r="AK47" s="126"/>
      <c r="AL47" s="126"/>
      <c r="AM47" s="126"/>
      <c r="AN47" s="126"/>
      <c r="AO47" s="126"/>
      <c r="AP47" s="126"/>
      <c r="AQ47" s="126"/>
      <c r="AR47" s="126"/>
      <c r="AS47" s="126"/>
      <c r="AT47" s="126"/>
      <c r="AU47" s="126"/>
      <c r="AV47" s="126"/>
      <c r="AW47" s="126"/>
      <c r="AX47" s="126"/>
      <c r="AY47" s="126"/>
      <c r="AZ47" s="126"/>
      <c r="BA47" s="126"/>
      <c r="BB47" s="126"/>
      <c r="BC47" s="126"/>
      <c r="BD47" s="126"/>
      <c r="BE47" s="126"/>
      <c r="BF47" s="126"/>
      <c r="BG47" s="126"/>
      <c r="BH47" s="126"/>
      <c r="BI47" s="126"/>
      <c r="BJ47" s="126"/>
      <c r="BK47" s="126"/>
      <c r="BL47" s="126"/>
      <c r="BM47" s="126"/>
      <c r="BN47" s="126"/>
      <c r="BO47" s="126"/>
      <c r="BP47" s="126"/>
      <c r="BQ47" s="126"/>
      <c r="BR47" s="126"/>
      <c r="BS47" s="126"/>
      <c r="BT47" s="126"/>
      <c r="BU47" s="126"/>
      <c r="BV47" s="126"/>
      <c r="BW47" s="126"/>
      <c r="BX47" s="126"/>
      <c r="BY47" s="126"/>
      <c r="BZ47" s="126"/>
      <c r="CA47" s="126"/>
      <c r="CB47" s="126"/>
      <c r="CC47" s="126"/>
      <c r="CD47" s="126"/>
      <c r="CE47" s="126"/>
      <c r="CF47" s="126"/>
      <c r="CG47" s="126"/>
      <c r="CH47" s="126"/>
      <c r="CI47" s="126"/>
      <c r="CJ47" s="126"/>
      <c r="CK47" s="126"/>
      <c r="CL47" s="126"/>
      <c r="CM47" s="126"/>
      <c r="CN47" s="126"/>
      <c r="CO47" s="126"/>
      <c r="CP47" s="126"/>
      <c r="CQ47" s="126"/>
      <c r="CR47" s="126"/>
      <c r="CS47" s="126"/>
      <c r="CT47" s="126"/>
      <c r="CU47" s="126"/>
      <c r="CV47" s="126"/>
      <c r="CW47" s="126"/>
      <c r="CX47" s="126"/>
      <c r="CY47" s="126"/>
      <c r="CZ47" s="126"/>
      <c r="DA47" s="126"/>
      <c r="DB47" s="126"/>
      <c r="DC47" s="126"/>
      <c r="DD47" s="126"/>
      <c r="DE47" s="126"/>
      <c r="DF47" s="126"/>
      <c r="DG47" s="126"/>
      <c r="DH47" s="126"/>
      <c r="DI47" s="126"/>
      <c r="DJ47" s="126"/>
      <c r="DK47" s="126"/>
      <c r="DL47" s="126"/>
      <c r="DM47" s="126"/>
      <c r="DN47" s="126"/>
      <c r="DO47" s="126"/>
      <c r="DP47" s="126"/>
      <c r="DQ47" s="126"/>
      <c r="DR47" s="126"/>
      <c r="DS47" s="126"/>
      <c r="DT47" s="126"/>
      <c r="DU47" s="126"/>
      <c r="DV47" s="126"/>
      <c r="DW47" s="126"/>
      <c r="DX47" s="126"/>
      <c r="DY47" s="126"/>
      <c r="DZ47" s="126"/>
      <c r="EA47" s="126"/>
      <c r="EB47" s="126"/>
      <c r="EC47" s="126"/>
      <c r="ED47" s="126"/>
      <c r="EE47" s="126"/>
      <c r="EF47" s="126"/>
      <c r="EG47" s="126"/>
      <c r="EH47" s="126"/>
      <c r="EI47" s="126"/>
      <c r="EJ47" s="126"/>
      <c r="EK47" s="126"/>
      <c r="EL47" s="126"/>
      <c r="EM47" s="126"/>
      <c r="EN47" s="126"/>
      <c r="EO47" s="126"/>
      <c r="EP47" s="126"/>
      <c r="EQ47" s="126"/>
      <c r="ER47" s="126"/>
      <c r="ES47" s="126"/>
      <c r="ET47" s="126"/>
      <c r="EU47" s="126"/>
      <c r="EV47" s="126"/>
      <c r="EW47" s="126"/>
      <c r="EX47" s="126"/>
      <c r="EY47" s="126"/>
      <c r="EZ47" s="126"/>
      <c r="FA47" s="126"/>
      <c r="FB47" s="126"/>
      <c r="FC47" s="126"/>
      <c r="FD47" s="126"/>
      <c r="FE47" s="126"/>
      <c r="FF47" s="126"/>
      <c r="FG47" s="126"/>
      <c r="FH47" s="126"/>
      <c r="FI47" s="126"/>
      <c r="FJ47" s="126"/>
      <c r="FK47" s="126"/>
      <c r="FL47" s="126"/>
      <c r="FM47" s="126"/>
      <c r="FN47" s="126"/>
      <c r="FO47" s="126"/>
      <c r="FP47" s="126"/>
      <c r="FQ47" s="126"/>
      <c r="FR47" s="126"/>
      <c r="FS47" s="126"/>
      <c r="FT47" s="126"/>
      <c r="FU47" s="126"/>
      <c r="FV47" s="126"/>
      <c r="FW47" s="126"/>
      <c r="FX47" s="126"/>
      <c r="FY47" s="126"/>
      <c r="FZ47" s="126"/>
      <c r="GA47" s="126"/>
      <c r="GB47" s="126"/>
      <c r="GC47" s="126"/>
      <c r="GD47" s="126"/>
      <c r="GE47" s="126"/>
      <c r="GF47" s="126"/>
      <c r="GG47" s="126"/>
      <c r="GH47" s="126"/>
      <c r="GI47" s="126"/>
      <c r="GJ47" s="126"/>
      <c r="GK47" s="126"/>
      <c r="GL47" s="126"/>
      <c r="GM47" s="126"/>
      <c r="GN47" s="126"/>
      <c r="GO47" s="126"/>
      <c r="GP47" s="126"/>
      <c r="GQ47" s="126"/>
      <c r="GR47" s="126"/>
      <c r="GS47" s="126"/>
      <c r="GT47" s="126"/>
      <c r="GU47" s="126"/>
      <c r="GV47" s="126"/>
      <c r="GW47" s="126"/>
      <c r="GX47" s="126"/>
      <c r="GY47" s="126"/>
      <c r="GZ47" s="126"/>
      <c r="HA47" s="126"/>
      <c r="HB47" s="126"/>
      <c r="HC47" s="126"/>
      <c r="HD47" s="126"/>
      <c r="HE47" s="126"/>
      <c r="HF47" s="126"/>
      <c r="HG47" s="126"/>
      <c r="HH47" s="126"/>
      <c r="HI47" s="126"/>
      <c r="HJ47" s="126"/>
      <c r="HK47" s="126"/>
      <c r="HL47" s="126"/>
      <c r="HM47" s="126"/>
      <c r="HN47" s="126"/>
      <c r="HO47" s="126"/>
      <c r="HP47" s="126"/>
      <c r="HQ47" s="126"/>
      <c r="HR47" s="126"/>
      <c r="HS47" s="126"/>
      <c r="HT47" s="126"/>
      <c r="HU47" s="126"/>
      <c r="HV47" s="126"/>
      <c r="HW47" s="126"/>
      <c r="HX47" s="126"/>
      <c r="HY47" s="126"/>
      <c r="HZ47" s="126"/>
      <c r="IA47" s="126"/>
      <c r="IB47" s="126"/>
      <c r="IC47" s="126"/>
      <c r="ID47" s="126"/>
      <c r="IE47" s="126"/>
      <c r="IF47" s="126"/>
      <c r="IG47" s="126"/>
      <c r="IH47" s="126"/>
      <c r="II47" s="126"/>
      <c r="IJ47" s="126"/>
      <c r="IK47" s="126"/>
      <c r="IL47" s="126"/>
      <c r="IM47" s="126"/>
      <c r="IN47" s="126"/>
      <c r="IO47" s="126"/>
      <c r="IP47" s="126"/>
      <c r="IQ47" s="126"/>
      <c r="IR47" s="126"/>
      <c r="IS47" s="126"/>
      <c r="IT47" s="126"/>
      <c r="IU47" s="126"/>
    </row>
    <row r="48" spans="1:255" s="127" customFormat="1">
      <c r="A48" s="47" t="s">
        <v>761</v>
      </c>
      <c r="B48" s="125"/>
      <c r="C48" s="125"/>
      <c r="D48" s="126"/>
      <c r="E48" s="126"/>
      <c r="F48" s="126"/>
      <c r="G48" s="126"/>
      <c r="H48" s="126"/>
      <c r="I48" s="126"/>
      <c r="J48" s="126"/>
      <c r="K48" s="126"/>
      <c r="L48" s="126"/>
      <c r="M48" s="126"/>
      <c r="N48" s="126"/>
      <c r="O48" s="126"/>
      <c r="P48" s="126"/>
      <c r="Q48" s="126"/>
      <c r="R48" s="126"/>
      <c r="S48" s="126"/>
      <c r="T48" s="126"/>
      <c r="U48" s="126"/>
      <c r="V48" s="126"/>
      <c r="W48" s="126"/>
      <c r="X48" s="126"/>
      <c r="Y48" s="126"/>
      <c r="Z48" s="126"/>
      <c r="AA48" s="126"/>
      <c r="AB48" s="126"/>
      <c r="AC48" s="126"/>
      <c r="AD48" s="126"/>
      <c r="AE48" s="126"/>
      <c r="AF48" s="126"/>
      <c r="AG48" s="126"/>
      <c r="AH48" s="126"/>
      <c r="AI48" s="126"/>
      <c r="AJ48" s="126"/>
      <c r="AK48" s="126"/>
      <c r="AL48" s="126"/>
      <c r="AM48" s="126"/>
      <c r="AN48" s="126"/>
      <c r="AO48" s="126"/>
      <c r="AP48" s="126"/>
      <c r="AQ48" s="126"/>
      <c r="AR48" s="126"/>
      <c r="AS48" s="126"/>
      <c r="AT48" s="126"/>
      <c r="AU48" s="126"/>
      <c r="AV48" s="126"/>
      <c r="AW48" s="126"/>
      <c r="AX48" s="126"/>
      <c r="AY48" s="126"/>
      <c r="AZ48" s="126"/>
      <c r="BA48" s="126"/>
      <c r="BB48" s="126"/>
      <c r="BC48" s="126"/>
      <c r="BD48" s="126"/>
      <c r="BE48" s="126"/>
      <c r="BF48" s="126"/>
      <c r="BG48" s="126"/>
      <c r="BH48" s="126"/>
      <c r="BI48" s="126"/>
      <c r="BJ48" s="126"/>
      <c r="BK48" s="126"/>
      <c r="BL48" s="126"/>
      <c r="BM48" s="126"/>
      <c r="BN48" s="126"/>
      <c r="BO48" s="126"/>
      <c r="BP48" s="126"/>
      <c r="BQ48" s="126"/>
      <c r="BR48" s="126"/>
      <c r="BS48" s="126"/>
      <c r="BT48" s="126"/>
      <c r="BU48" s="126"/>
      <c r="BV48" s="126"/>
      <c r="BW48" s="126"/>
      <c r="BX48" s="126"/>
      <c r="BY48" s="126"/>
      <c r="BZ48" s="126"/>
      <c r="CA48" s="126"/>
      <c r="CB48" s="126"/>
      <c r="CC48" s="126"/>
      <c r="CD48" s="126"/>
      <c r="CE48" s="126"/>
      <c r="CF48" s="126"/>
      <c r="CG48" s="126"/>
      <c r="CH48" s="126"/>
      <c r="CI48" s="126"/>
      <c r="CJ48" s="126"/>
      <c r="CK48" s="126"/>
      <c r="CL48" s="126"/>
      <c r="CM48" s="126"/>
      <c r="CN48" s="126"/>
      <c r="CO48" s="126"/>
      <c r="CP48" s="126"/>
      <c r="CQ48" s="126"/>
      <c r="CR48" s="126"/>
      <c r="CS48" s="126"/>
      <c r="CT48" s="126"/>
      <c r="CU48" s="126"/>
      <c r="CV48" s="126"/>
      <c r="CW48" s="126"/>
      <c r="CX48" s="126"/>
      <c r="CY48" s="126"/>
      <c r="CZ48" s="126"/>
      <c r="DA48" s="126"/>
      <c r="DB48" s="126"/>
      <c r="DC48" s="126"/>
      <c r="DD48" s="126"/>
      <c r="DE48" s="126"/>
      <c r="DF48" s="126"/>
      <c r="DG48" s="126"/>
      <c r="DH48" s="126"/>
      <c r="DI48" s="126"/>
      <c r="DJ48" s="126"/>
      <c r="DK48" s="126"/>
      <c r="DL48" s="126"/>
      <c r="DM48" s="126"/>
      <c r="DN48" s="126"/>
      <c r="DO48" s="126"/>
      <c r="DP48" s="126"/>
      <c r="DQ48" s="126"/>
      <c r="DR48" s="126"/>
      <c r="DS48" s="126"/>
      <c r="DT48" s="126"/>
      <c r="DU48" s="126"/>
      <c r="DV48" s="126"/>
      <c r="DW48" s="126"/>
      <c r="DX48" s="126"/>
      <c r="DY48" s="126"/>
      <c r="DZ48" s="126"/>
      <c r="EA48" s="126"/>
      <c r="EB48" s="126"/>
      <c r="EC48" s="126"/>
      <c r="ED48" s="126"/>
      <c r="EE48" s="126"/>
      <c r="EF48" s="126"/>
      <c r="EG48" s="126"/>
      <c r="EH48" s="126"/>
      <c r="EI48" s="126"/>
      <c r="EJ48" s="126"/>
      <c r="EK48" s="126"/>
      <c r="EL48" s="126"/>
      <c r="EM48" s="126"/>
      <c r="EN48" s="126"/>
      <c r="EO48" s="126"/>
      <c r="EP48" s="126"/>
      <c r="EQ48" s="126"/>
      <c r="ER48" s="126"/>
      <c r="ES48" s="126"/>
      <c r="ET48" s="126"/>
      <c r="EU48" s="126"/>
      <c r="EV48" s="126"/>
      <c r="EW48" s="126"/>
      <c r="EX48" s="126"/>
      <c r="EY48" s="126"/>
      <c r="EZ48" s="126"/>
      <c r="FA48" s="126"/>
      <c r="FB48" s="126"/>
      <c r="FC48" s="126"/>
      <c r="FD48" s="126"/>
      <c r="FE48" s="126"/>
      <c r="FF48" s="126"/>
      <c r="FG48" s="126"/>
      <c r="FH48" s="126"/>
      <c r="FI48" s="126"/>
      <c r="FJ48" s="126"/>
      <c r="FK48" s="126"/>
      <c r="FL48" s="126"/>
      <c r="FM48" s="126"/>
      <c r="FN48" s="126"/>
      <c r="FO48" s="126"/>
      <c r="FP48" s="126"/>
      <c r="FQ48" s="126"/>
      <c r="FR48" s="126"/>
      <c r="FS48" s="126"/>
      <c r="FT48" s="126"/>
      <c r="FU48" s="126"/>
      <c r="FV48" s="126"/>
      <c r="FW48" s="126"/>
      <c r="FX48" s="126"/>
      <c r="FY48" s="126"/>
      <c r="FZ48" s="126"/>
      <c r="GA48" s="126"/>
      <c r="GB48" s="126"/>
      <c r="GC48" s="126"/>
      <c r="GD48" s="126"/>
      <c r="GE48" s="126"/>
      <c r="GF48" s="126"/>
      <c r="GG48" s="126"/>
      <c r="GH48" s="126"/>
      <c r="GI48" s="126"/>
      <c r="GJ48" s="126"/>
      <c r="GK48" s="126"/>
      <c r="GL48" s="126"/>
      <c r="GM48" s="126"/>
      <c r="GN48" s="126"/>
      <c r="GO48" s="126"/>
      <c r="GP48" s="126"/>
      <c r="GQ48" s="126"/>
      <c r="GR48" s="126"/>
      <c r="GS48" s="126"/>
      <c r="GT48" s="126"/>
      <c r="GU48" s="126"/>
      <c r="GV48" s="126"/>
      <c r="GW48" s="126"/>
      <c r="GX48" s="126"/>
      <c r="GY48" s="126"/>
      <c r="GZ48" s="126"/>
      <c r="HA48" s="126"/>
      <c r="HB48" s="126"/>
      <c r="HC48" s="126"/>
      <c r="HD48" s="126"/>
      <c r="HE48" s="126"/>
      <c r="HF48" s="126"/>
      <c r="HG48" s="126"/>
      <c r="HH48" s="126"/>
      <c r="HI48" s="126"/>
      <c r="HJ48" s="126"/>
      <c r="HK48" s="126"/>
      <c r="HL48" s="126"/>
      <c r="HM48" s="126"/>
      <c r="HN48" s="126"/>
      <c r="HO48" s="126"/>
      <c r="HP48" s="126"/>
      <c r="HQ48" s="126"/>
      <c r="HR48" s="126"/>
      <c r="HS48" s="126"/>
      <c r="HT48" s="126"/>
      <c r="HU48" s="126"/>
      <c r="HV48" s="126"/>
      <c r="HW48" s="126"/>
      <c r="HX48" s="126"/>
      <c r="HY48" s="126"/>
      <c r="HZ48" s="126"/>
      <c r="IA48" s="126"/>
      <c r="IB48" s="126"/>
      <c r="IC48" s="126"/>
      <c r="ID48" s="126"/>
      <c r="IE48" s="126"/>
      <c r="IF48" s="126"/>
      <c r="IG48" s="126"/>
      <c r="IH48" s="126"/>
      <c r="II48" s="126"/>
      <c r="IJ48" s="126"/>
      <c r="IK48" s="126"/>
      <c r="IL48" s="126"/>
      <c r="IM48" s="126"/>
      <c r="IN48" s="126"/>
      <c r="IO48" s="126"/>
      <c r="IP48" s="126"/>
      <c r="IQ48" s="126"/>
      <c r="IR48" s="126"/>
      <c r="IS48" s="126"/>
      <c r="IT48" s="126"/>
      <c r="IU48" s="126"/>
    </row>
    <row r="49" spans="1:255" s="127" customFormat="1">
      <c r="A49" s="128" t="s">
        <v>762</v>
      </c>
      <c r="B49" s="125"/>
      <c r="C49" s="125"/>
      <c r="D49" s="126"/>
      <c r="E49" s="126"/>
      <c r="F49" s="126"/>
      <c r="G49" s="126"/>
      <c r="H49" s="126"/>
      <c r="I49" s="126"/>
      <c r="J49" s="126"/>
      <c r="K49" s="126"/>
      <c r="L49" s="126"/>
      <c r="M49" s="126"/>
      <c r="N49" s="126"/>
      <c r="O49" s="126"/>
      <c r="P49" s="126"/>
      <c r="Q49" s="126"/>
      <c r="R49" s="126"/>
      <c r="S49" s="126"/>
      <c r="T49" s="126"/>
      <c r="U49" s="126"/>
      <c r="V49" s="126"/>
      <c r="W49" s="126"/>
      <c r="X49" s="126"/>
      <c r="Y49" s="126"/>
      <c r="Z49" s="126"/>
      <c r="AA49" s="126"/>
      <c r="AB49" s="126"/>
      <c r="AC49" s="126"/>
      <c r="AD49" s="126"/>
      <c r="AE49" s="126"/>
      <c r="AF49" s="126"/>
      <c r="AG49" s="126"/>
      <c r="AH49" s="126"/>
      <c r="AI49" s="126"/>
      <c r="AJ49" s="126"/>
      <c r="AK49" s="126"/>
      <c r="AL49" s="126"/>
      <c r="AM49" s="126"/>
      <c r="AN49" s="126"/>
      <c r="AO49" s="126"/>
      <c r="AP49" s="126"/>
      <c r="AQ49" s="126"/>
      <c r="AR49" s="126"/>
      <c r="AS49" s="126"/>
      <c r="AT49" s="126"/>
      <c r="AU49" s="126"/>
      <c r="AV49" s="126"/>
      <c r="AW49" s="126"/>
      <c r="AX49" s="126"/>
      <c r="AY49" s="126"/>
      <c r="AZ49" s="126"/>
      <c r="BA49" s="126"/>
      <c r="BB49" s="126"/>
      <c r="BC49" s="126"/>
      <c r="BD49" s="126"/>
      <c r="BE49" s="126"/>
      <c r="BF49" s="126"/>
      <c r="BG49" s="126"/>
      <c r="BH49" s="126"/>
      <c r="BI49" s="126"/>
      <c r="BJ49" s="126"/>
      <c r="BK49" s="126"/>
      <c r="BL49" s="126"/>
      <c r="BM49" s="126"/>
      <c r="BN49" s="126"/>
      <c r="BO49" s="126"/>
      <c r="BP49" s="126"/>
      <c r="BQ49" s="126"/>
      <c r="BR49" s="126"/>
      <c r="BS49" s="126"/>
      <c r="BT49" s="126"/>
      <c r="BU49" s="126"/>
      <c r="BV49" s="126"/>
      <c r="BW49" s="126"/>
      <c r="BX49" s="126"/>
      <c r="BY49" s="126"/>
      <c r="BZ49" s="126"/>
      <c r="CA49" s="126"/>
      <c r="CB49" s="126"/>
      <c r="CC49" s="126"/>
      <c r="CD49" s="126"/>
      <c r="CE49" s="126"/>
      <c r="CF49" s="126"/>
      <c r="CG49" s="126"/>
      <c r="CH49" s="126"/>
      <c r="CI49" s="126"/>
      <c r="CJ49" s="126"/>
      <c r="CK49" s="126"/>
      <c r="CL49" s="126"/>
      <c r="CM49" s="126"/>
      <c r="CN49" s="126"/>
      <c r="CO49" s="126"/>
      <c r="CP49" s="126"/>
      <c r="CQ49" s="126"/>
      <c r="CR49" s="126"/>
      <c r="CS49" s="126"/>
      <c r="CT49" s="126"/>
      <c r="CU49" s="126"/>
      <c r="CV49" s="126"/>
      <c r="CW49" s="126"/>
      <c r="CX49" s="126"/>
      <c r="CY49" s="126"/>
      <c r="CZ49" s="126"/>
      <c r="DA49" s="126"/>
      <c r="DB49" s="126"/>
      <c r="DC49" s="126"/>
      <c r="DD49" s="126"/>
      <c r="DE49" s="126"/>
      <c r="DF49" s="126"/>
      <c r="DG49" s="126"/>
      <c r="DH49" s="126"/>
      <c r="DI49" s="126"/>
      <c r="DJ49" s="126"/>
      <c r="DK49" s="126"/>
      <c r="DL49" s="126"/>
      <c r="DM49" s="126"/>
      <c r="DN49" s="126"/>
      <c r="DO49" s="126"/>
      <c r="DP49" s="126"/>
      <c r="DQ49" s="126"/>
      <c r="DR49" s="126"/>
      <c r="DS49" s="126"/>
      <c r="DT49" s="126"/>
      <c r="DU49" s="126"/>
      <c r="DV49" s="126"/>
      <c r="DW49" s="126"/>
      <c r="DX49" s="126"/>
      <c r="DY49" s="126"/>
      <c r="DZ49" s="126"/>
      <c r="EA49" s="126"/>
      <c r="EB49" s="126"/>
      <c r="EC49" s="126"/>
      <c r="ED49" s="126"/>
      <c r="EE49" s="126"/>
      <c r="EF49" s="126"/>
      <c r="EG49" s="126"/>
      <c r="EH49" s="126"/>
      <c r="EI49" s="126"/>
      <c r="EJ49" s="126"/>
      <c r="EK49" s="126"/>
      <c r="EL49" s="126"/>
      <c r="EM49" s="126"/>
      <c r="EN49" s="126"/>
      <c r="EO49" s="126"/>
      <c r="EP49" s="126"/>
      <c r="EQ49" s="126"/>
      <c r="ER49" s="126"/>
      <c r="ES49" s="126"/>
      <c r="ET49" s="126"/>
      <c r="EU49" s="126"/>
      <c r="EV49" s="126"/>
      <c r="EW49" s="126"/>
      <c r="EX49" s="126"/>
      <c r="EY49" s="126"/>
      <c r="EZ49" s="126"/>
      <c r="FA49" s="126"/>
      <c r="FB49" s="126"/>
      <c r="FC49" s="126"/>
      <c r="FD49" s="126"/>
      <c r="FE49" s="126"/>
      <c r="FF49" s="126"/>
      <c r="FG49" s="126"/>
      <c r="FH49" s="126"/>
      <c r="FI49" s="126"/>
      <c r="FJ49" s="126"/>
      <c r="FK49" s="126"/>
      <c r="FL49" s="126"/>
      <c r="FM49" s="126"/>
      <c r="FN49" s="126"/>
      <c r="FO49" s="126"/>
      <c r="FP49" s="126"/>
      <c r="FQ49" s="126"/>
      <c r="FR49" s="126"/>
      <c r="FS49" s="126"/>
      <c r="FT49" s="126"/>
      <c r="FU49" s="126"/>
      <c r="FV49" s="126"/>
      <c r="FW49" s="126"/>
      <c r="FX49" s="126"/>
      <c r="FY49" s="126"/>
      <c r="FZ49" s="126"/>
      <c r="GA49" s="126"/>
      <c r="GB49" s="126"/>
      <c r="GC49" s="126"/>
      <c r="GD49" s="126"/>
      <c r="GE49" s="126"/>
      <c r="GF49" s="126"/>
      <c r="GG49" s="126"/>
      <c r="GH49" s="126"/>
      <c r="GI49" s="126"/>
      <c r="GJ49" s="126"/>
      <c r="GK49" s="126"/>
      <c r="GL49" s="126"/>
      <c r="GM49" s="126"/>
      <c r="GN49" s="126"/>
      <c r="GO49" s="126"/>
      <c r="GP49" s="126"/>
      <c r="GQ49" s="126"/>
      <c r="GR49" s="126"/>
      <c r="GS49" s="126"/>
      <c r="GT49" s="126"/>
      <c r="GU49" s="126"/>
      <c r="GV49" s="126"/>
      <c r="GW49" s="126"/>
      <c r="GX49" s="126"/>
      <c r="GY49" s="126"/>
      <c r="GZ49" s="126"/>
      <c r="HA49" s="126"/>
      <c r="HB49" s="126"/>
      <c r="HC49" s="126"/>
      <c r="HD49" s="126"/>
      <c r="HE49" s="126"/>
      <c r="HF49" s="126"/>
      <c r="HG49" s="126"/>
      <c r="HH49" s="126"/>
      <c r="HI49" s="126"/>
      <c r="HJ49" s="126"/>
      <c r="HK49" s="126"/>
      <c r="HL49" s="126"/>
      <c r="HM49" s="126"/>
      <c r="HN49" s="126"/>
      <c r="HO49" s="126"/>
      <c r="HP49" s="126"/>
      <c r="HQ49" s="126"/>
      <c r="HR49" s="126"/>
      <c r="HS49" s="126"/>
      <c r="HT49" s="126"/>
      <c r="HU49" s="126"/>
      <c r="HV49" s="126"/>
      <c r="HW49" s="126"/>
      <c r="HX49" s="126"/>
      <c r="HY49" s="126"/>
      <c r="HZ49" s="126"/>
      <c r="IA49" s="126"/>
      <c r="IB49" s="126"/>
      <c r="IC49" s="126"/>
      <c r="ID49" s="126"/>
      <c r="IE49" s="126"/>
      <c r="IF49" s="126"/>
      <c r="IG49" s="126"/>
      <c r="IH49" s="126"/>
      <c r="II49" s="126"/>
      <c r="IJ49" s="126"/>
      <c r="IK49" s="126"/>
      <c r="IL49" s="126"/>
      <c r="IM49" s="126"/>
      <c r="IN49" s="126"/>
      <c r="IO49" s="126"/>
      <c r="IP49" s="126"/>
      <c r="IQ49" s="126"/>
      <c r="IR49" s="126"/>
      <c r="IS49" s="126"/>
      <c r="IT49" s="126"/>
      <c r="IU49" s="126"/>
    </row>
    <row r="50" spans="1:255" s="127" customFormat="1">
      <c r="A50" s="47" t="s">
        <v>763</v>
      </c>
      <c r="B50" s="125"/>
      <c r="C50" s="125"/>
      <c r="D50" s="126"/>
      <c r="E50" s="126"/>
      <c r="F50" s="126"/>
      <c r="G50" s="126"/>
      <c r="H50" s="126"/>
      <c r="I50" s="126"/>
      <c r="J50" s="126"/>
      <c r="K50" s="126"/>
      <c r="L50" s="126"/>
      <c r="M50" s="126"/>
      <c r="N50" s="126"/>
      <c r="O50" s="126"/>
      <c r="P50" s="126"/>
      <c r="Q50" s="126"/>
      <c r="R50" s="126"/>
      <c r="S50" s="126"/>
      <c r="T50" s="126"/>
      <c r="U50" s="126"/>
      <c r="V50" s="126"/>
      <c r="W50" s="126"/>
      <c r="X50" s="126"/>
      <c r="Y50" s="126"/>
      <c r="Z50" s="126"/>
      <c r="AA50" s="126"/>
      <c r="AB50" s="126"/>
      <c r="AC50" s="126"/>
      <c r="AD50" s="126"/>
      <c r="AE50" s="126"/>
      <c r="AF50" s="126"/>
      <c r="AG50" s="126"/>
      <c r="AH50" s="126"/>
      <c r="AI50" s="126"/>
      <c r="AJ50" s="126"/>
      <c r="AK50" s="126"/>
      <c r="AL50" s="126"/>
      <c r="AM50" s="126"/>
      <c r="AN50" s="126"/>
      <c r="AO50" s="126"/>
      <c r="AP50" s="126"/>
      <c r="AQ50" s="126"/>
      <c r="AR50" s="126"/>
      <c r="AS50" s="126"/>
      <c r="AT50" s="126"/>
      <c r="AU50" s="126"/>
      <c r="AV50" s="126"/>
      <c r="AW50" s="126"/>
      <c r="AX50" s="126"/>
      <c r="AY50" s="126"/>
      <c r="AZ50" s="126"/>
      <c r="BA50" s="126"/>
      <c r="BB50" s="126"/>
      <c r="BC50" s="126"/>
      <c r="BD50" s="126"/>
      <c r="BE50" s="126"/>
      <c r="BF50" s="126"/>
      <c r="BG50" s="126"/>
      <c r="BH50" s="126"/>
      <c r="BI50" s="126"/>
      <c r="BJ50" s="126"/>
      <c r="BK50" s="126"/>
      <c r="BL50" s="126"/>
      <c r="BM50" s="126"/>
      <c r="BN50" s="126"/>
      <c r="BO50" s="126"/>
      <c r="BP50" s="126"/>
      <c r="BQ50" s="126"/>
      <c r="BR50" s="126"/>
      <c r="BS50" s="126"/>
      <c r="BT50" s="126"/>
      <c r="BU50" s="126"/>
      <c r="BV50" s="126"/>
      <c r="BW50" s="126"/>
      <c r="BX50" s="126"/>
      <c r="BY50" s="126"/>
      <c r="BZ50" s="126"/>
      <c r="CA50" s="126"/>
      <c r="CB50" s="126"/>
      <c r="CC50" s="126"/>
      <c r="CD50" s="126"/>
      <c r="CE50" s="126"/>
      <c r="CF50" s="126"/>
      <c r="CG50" s="126"/>
      <c r="CH50" s="126"/>
      <c r="CI50" s="126"/>
      <c r="CJ50" s="126"/>
      <c r="CK50" s="126"/>
      <c r="CL50" s="126"/>
      <c r="CM50" s="126"/>
      <c r="CN50" s="126"/>
      <c r="CO50" s="126"/>
      <c r="CP50" s="126"/>
      <c r="CQ50" s="126"/>
      <c r="CR50" s="126"/>
      <c r="CS50" s="126"/>
      <c r="CT50" s="126"/>
      <c r="CU50" s="126"/>
      <c r="CV50" s="126"/>
      <c r="CW50" s="126"/>
      <c r="CX50" s="126"/>
      <c r="CY50" s="126"/>
      <c r="CZ50" s="126"/>
      <c r="DA50" s="126"/>
      <c r="DB50" s="126"/>
      <c r="DC50" s="126"/>
      <c r="DD50" s="126"/>
      <c r="DE50" s="126"/>
      <c r="DF50" s="126"/>
      <c r="DG50" s="126"/>
      <c r="DH50" s="126"/>
      <c r="DI50" s="126"/>
      <c r="DJ50" s="126"/>
      <c r="DK50" s="126"/>
      <c r="DL50" s="126"/>
      <c r="DM50" s="126"/>
      <c r="DN50" s="126"/>
      <c r="DO50" s="126"/>
      <c r="DP50" s="126"/>
      <c r="DQ50" s="126"/>
      <c r="DR50" s="126"/>
      <c r="DS50" s="126"/>
      <c r="DT50" s="126"/>
      <c r="DU50" s="126"/>
      <c r="DV50" s="126"/>
      <c r="DW50" s="126"/>
      <c r="DX50" s="126"/>
      <c r="DY50" s="126"/>
      <c r="DZ50" s="126"/>
      <c r="EA50" s="126"/>
      <c r="EB50" s="126"/>
      <c r="EC50" s="126"/>
      <c r="ED50" s="126"/>
      <c r="EE50" s="126"/>
      <c r="EF50" s="126"/>
      <c r="EG50" s="126"/>
      <c r="EH50" s="126"/>
      <c r="EI50" s="126"/>
      <c r="EJ50" s="126"/>
      <c r="EK50" s="126"/>
      <c r="EL50" s="126"/>
      <c r="EM50" s="126"/>
      <c r="EN50" s="126"/>
      <c r="EO50" s="126"/>
      <c r="EP50" s="126"/>
      <c r="EQ50" s="126"/>
      <c r="ER50" s="126"/>
      <c r="ES50" s="126"/>
      <c r="ET50" s="126"/>
      <c r="EU50" s="126"/>
      <c r="EV50" s="126"/>
      <c r="EW50" s="126"/>
      <c r="EX50" s="126"/>
      <c r="EY50" s="126"/>
      <c r="EZ50" s="126"/>
      <c r="FA50" s="126"/>
      <c r="FB50" s="126"/>
      <c r="FC50" s="126"/>
      <c r="FD50" s="126"/>
      <c r="FE50" s="126"/>
      <c r="FF50" s="126"/>
      <c r="FG50" s="126"/>
      <c r="FH50" s="126"/>
      <c r="FI50" s="126"/>
      <c r="FJ50" s="126"/>
      <c r="FK50" s="126"/>
      <c r="FL50" s="126"/>
      <c r="FM50" s="126"/>
      <c r="FN50" s="126"/>
      <c r="FO50" s="126"/>
      <c r="FP50" s="126"/>
      <c r="FQ50" s="126"/>
      <c r="FR50" s="126"/>
      <c r="FS50" s="126"/>
      <c r="FT50" s="126"/>
      <c r="FU50" s="126"/>
      <c r="FV50" s="126"/>
      <c r="FW50" s="126"/>
      <c r="FX50" s="126"/>
      <c r="FY50" s="126"/>
      <c r="FZ50" s="126"/>
      <c r="GA50" s="126"/>
      <c r="GB50" s="126"/>
      <c r="GC50" s="126"/>
      <c r="GD50" s="126"/>
      <c r="GE50" s="126"/>
      <c r="GF50" s="126"/>
      <c r="GG50" s="126"/>
      <c r="GH50" s="126"/>
      <c r="GI50" s="126"/>
      <c r="GJ50" s="126"/>
      <c r="GK50" s="126"/>
      <c r="GL50" s="126"/>
      <c r="GM50" s="126"/>
      <c r="GN50" s="126"/>
      <c r="GO50" s="126"/>
      <c r="GP50" s="126"/>
      <c r="GQ50" s="126"/>
      <c r="GR50" s="126"/>
      <c r="GS50" s="126"/>
      <c r="GT50" s="126"/>
      <c r="GU50" s="126"/>
      <c r="GV50" s="126"/>
      <c r="GW50" s="126"/>
      <c r="GX50" s="126"/>
      <c r="GY50" s="126"/>
      <c r="GZ50" s="126"/>
      <c r="HA50" s="126"/>
      <c r="HB50" s="126"/>
      <c r="HC50" s="126"/>
      <c r="HD50" s="126"/>
      <c r="HE50" s="126"/>
      <c r="HF50" s="126"/>
      <c r="HG50" s="126"/>
      <c r="HH50" s="126"/>
      <c r="HI50" s="126"/>
      <c r="HJ50" s="126"/>
      <c r="HK50" s="126"/>
      <c r="HL50" s="126"/>
      <c r="HM50" s="126"/>
      <c r="HN50" s="126"/>
      <c r="HO50" s="126"/>
      <c r="HP50" s="126"/>
      <c r="HQ50" s="126"/>
      <c r="HR50" s="126"/>
      <c r="HS50" s="126"/>
      <c r="HT50" s="126"/>
      <c r="HU50" s="126"/>
      <c r="HV50" s="126"/>
      <c r="HW50" s="126"/>
      <c r="HX50" s="126"/>
      <c r="HY50" s="126"/>
      <c r="HZ50" s="126"/>
      <c r="IA50" s="126"/>
      <c r="IB50" s="126"/>
      <c r="IC50" s="126"/>
      <c r="ID50" s="126"/>
      <c r="IE50" s="126"/>
      <c r="IF50" s="126"/>
      <c r="IG50" s="126"/>
      <c r="IH50" s="126"/>
      <c r="II50" s="126"/>
      <c r="IJ50" s="126"/>
      <c r="IK50" s="126"/>
      <c r="IL50" s="126"/>
      <c r="IM50" s="126"/>
      <c r="IN50" s="126"/>
      <c r="IO50" s="126"/>
      <c r="IP50" s="126"/>
      <c r="IQ50" s="126"/>
      <c r="IR50" s="126"/>
      <c r="IS50" s="126"/>
      <c r="IT50" s="126"/>
      <c r="IU50" s="126"/>
    </row>
    <row r="51" spans="1:255" s="127" customFormat="1">
      <c r="A51" s="128" t="s">
        <v>764</v>
      </c>
      <c r="B51" s="125"/>
      <c r="C51" s="125"/>
      <c r="D51" s="126"/>
      <c r="E51" s="126"/>
      <c r="F51" s="126"/>
      <c r="G51" s="126"/>
      <c r="H51" s="126"/>
      <c r="I51" s="126"/>
      <c r="J51" s="126"/>
      <c r="K51" s="126"/>
      <c r="L51" s="126"/>
      <c r="M51" s="126"/>
      <c r="N51" s="126"/>
      <c r="O51" s="126"/>
      <c r="P51" s="126"/>
      <c r="Q51" s="126"/>
      <c r="R51" s="126"/>
      <c r="S51" s="126"/>
      <c r="T51" s="126"/>
      <c r="U51" s="126"/>
      <c r="V51" s="126"/>
      <c r="W51" s="126"/>
      <c r="X51" s="126"/>
      <c r="Y51" s="126"/>
      <c r="Z51" s="126"/>
      <c r="AA51" s="126"/>
      <c r="AB51" s="126"/>
      <c r="AC51" s="126"/>
      <c r="AD51" s="126"/>
      <c r="AE51" s="126"/>
      <c r="AF51" s="126"/>
      <c r="AG51" s="126"/>
      <c r="AH51" s="126"/>
      <c r="AI51" s="126"/>
      <c r="AJ51" s="126"/>
      <c r="AK51" s="126"/>
      <c r="AL51" s="126"/>
      <c r="AM51" s="126"/>
      <c r="AN51" s="126"/>
      <c r="AO51" s="126"/>
      <c r="AP51" s="126"/>
      <c r="AQ51" s="126"/>
      <c r="AR51" s="126"/>
      <c r="AS51" s="126"/>
      <c r="AT51" s="126"/>
      <c r="AU51" s="126"/>
      <c r="AV51" s="126"/>
      <c r="AW51" s="126"/>
      <c r="AX51" s="126"/>
      <c r="AY51" s="126"/>
      <c r="AZ51" s="126"/>
      <c r="BA51" s="126"/>
      <c r="BB51" s="126"/>
      <c r="BC51" s="126"/>
      <c r="BD51" s="126"/>
      <c r="BE51" s="126"/>
      <c r="BF51" s="126"/>
      <c r="BG51" s="126"/>
      <c r="BH51" s="126"/>
      <c r="BI51" s="126"/>
      <c r="BJ51" s="126"/>
      <c r="BK51" s="126"/>
      <c r="BL51" s="126"/>
      <c r="BM51" s="126"/>
      <c r="BN51" s="126"/>
      <c r="BO51" s="126"/>
      <c r="BP51" s="126"/>
      <c r="BQ51" s="126"/>
      <c r="BR51" s="126"/>
      <c r="BS51" s="126"/>
      <c r="BT51" s="126"/>
      <c r="BU51" s="126"/>
      <c r="BV51" s="126"/>
      <c r="BW51" s="126"/>
      <c r="BX51" s="126"/>
      <c r="BY51" s="126"/>
      <c r="BZ51" s="126"/>
      <c r="CA51" s="126"/>
      <c r="CB51" s="126"/>
      <c r="CC51" s="126"/>
      <c r="CD51" s="126"/>
      <c r="CE51" s="126"/>
      <c r="CF51" s="126"/>
      <c r="CG51" s="126"/>
      <c r="CH51" s="126"/>
      <c r="CI51" s="126"/>
      <c r="CJ51" s="126"/>
      <c r="CK51" s="126"/>
      <c r="CL51" s="126"/>
      <c r="CM51" s="126"/>
      <c r="CN51" s="126"/>
      <c r="CO51" s="126"/>
      <c r="CP51" s="126"/>
      <c r="CQ51" s="126"/>
      <c r="CR51" s="126"/>
      <c r="CS51" s="126"/>
      <c r="CT51" s="126"/>
      <c r="CU51" s="126"/>
      <c r="CV51" s="126"/>
      <c r="CW51" s="126"/>
      <c r="CX51" s="126"/>
      <c r="CY51" s="126"/>
      <c r="CZ51" s="126"/>
      <c r="DA51" s="126"/>
      <c r="DB51" s="126"/>
      <c r="DC51" s="126"/>
      <c r="DD51" s="126"/>
      <c r="DE51" s="126"/>
      <c r="DF51" s="126"/>
      <c r="DG51" s="126"/>
      <c r="DH51" s="126"/>
      <c r="DI51" s="126"/>
      <c r="DJ51" s="126"/>
      <c r="DK51" s="126"/>
      <c r="DL51" s="126"/>
      <c r="DM51" s="126"/>
      <c r="DN51" s="126"/>
      <c r="DO51" s="126"/>
      <c r="DP51" s="126"/>
      <c r="DQ51" s="126"/>
      <c r="DR51" s="126"/>
      <c r="DS51" s="126"/>
      <c r="DT51" s="126"/>
      <c r="DU51" s="126"/>
      <c r="DV51" s="126"/>
      <c r="DW51" s="126"/>
      <c r="DX51" s="126"/>
      <c r="DY51" s="126"/>
      <c r="DZ51" s="126"/>
      <c r="EA51" s="126"/>
      <c r="EB51" s="126"/>
      <c r="EC51" s="126"/>
      <c r="ED51" s="126"/>
      <c r="EE51" s="126"/>
      <c r="EF51" s="126"/>
      <c r="EG51" s="126"/>
      <c r="EH51" s="126"/>
      <c r="EI51" s="126"/>
      <c r="EJ51" s="126"/>
      <c r="EK51" s="126"/>
      <c r="EL51" s="126"/>
      <c r="EM51" s="126"/>
      <c r="EN51" s="126"/>
      <c r="EO51" s="126"/>
      <c r="EP51" s="126"/>
      <c r="EQ51" s="126"/>
      <c r="ER51" s="126"/>
      <c r="ES51" s="126"/>
      <c r="ET51" s="126"/>
      <c r="EU51" s="126"/>
      <c r="EV51" s="126"/>
      <c r="EW51" s="126"/>
      <c r="EX51" s="126"/>
      <c r="EY51" s="126"/>
      <c r="EZ51" s="126"/>
      <c r="FA51" s="126"/>
      <c r="FB51" s="126"/>
      <c r="FC51" s="126"/>
      <c r="FD51" s="126"/>
      <c r="FE51" s="126"/>
      <c r="FF51" s="126"/>
      <c r="FG51" s="126"/>
      <c r="FH51" s="126"/>
      <c r="FI51" s="126"/>
      <c r="FJ51" s="126"/>
      <c r="FK51" s="126"/>
      <c r="FL51" s="126"/>
      <c r="FM51" s="126"/>
      <c r="FN51" s="126"/>
      <c r="FO51" s="126"/>
      <c r="FP51" s="126"/>
      <c r="FQ51" s="126"/>
      <c r="FR51" s="126"/>
      <c r="FS51" s="126"/>
      <c r="FT51" s="126"/>
      <c r="FU51" s="126"/>
      <c r="FV51" s="126"/>
      <c r="FW51" s="126"/>
      <c r="FX51" s="126"/>
      <c r="FY51" s="126"/>
      <c r="FZ51" s="126"/>
      <c r="GA51" s="126"/>
      <c r="GB51" s="126"/>
      <c r="GC51" s="126"/>
      <c r="GD51" s="126"/>
      <c r="GE51" s="126"/>
      <c r="GF51" s="126"/>
      <c r="GG51" s="126"/>
      <c r="GH51" s="126"/>
      <c r="GI51" s="126"/>
      <c r="GJ51" s="126"/>
      <c r="GK51" s="126"/>
      <c r="GL51" s="126"/>
      <c r="GM51" s="126"/>
      <c r="GN51" s="126"/>
      <c r="GO51" s="126"/>
      <c r="GP51" s="126"/>
      <c r="GQ51" s="126"/>
      <c r="GR51" s="126"/>
      <c r="GS51" s="126"/>
      <c r="GT51" s="126"/>
      <c r="GU51" s="126"/>
      <c r="GV51" s="126"/>
      <c r="GW51" s="126"/>
      <c r="GX51" s="126"/>
      <c r="GY51" s="126"/>
      <c r="GZ51" s="126"/>
      <c r="HA51" s="126"/>
      <c r="HB51" s="126"/>
      <c r="HC51" s="126"/>
      <c r="HD51" s="126"/>
      <c r="HE51" s="126"/>
      <c r="HF51" s="126"/>
      <c r="HG51" s="126"/>
      <c r="HH51" s="126"/>
      <c r="HI51" s="126"/>
      <c r="HJ51" s="126"/>
      <c r="HK51" s="126"/>
      <c r="HL51" s="126"/>
      <c r="HM51" s="126"/>
      <c r="HN51" s="126"/>
      <c r="HO51" s="126"/>
      <c r="HP51" s="126"/>
      <c r="HQ51" s="126"/>
      <c r="HR51" s="126"/>
      <c r="HS51" s="126"/>
      <c r="HT51" s="126"/>
      <c r="HU51" s="126"/>
      <c r="HV51" s="126"/>
      <c r="HW51" s="126"/>
      <c r="HX51" s="126"/>
      <c r="HY51" s="126"/>
      <c r="HZ51" s="126"/>
      <c r="IA51" s="126"/>
      <c r="IB51" s="126"/>
      <c r="IC51" s="126"/>
      <c r="ID51" s="126"/>
      <c r="IE51" s="126"/>
      <c r="IF51" s="126"/>
      <c r="IG51" s="126"/>
      <c r="IH51" s="126"/>
      <c r="II51" s="126"/>
      <c r="IJ51" s="126"/>
      <c r="IK51" s="126"/>
      <c r="IL51" s="126"/>
      <c r="IM51" s="126"/>
      <c r="IN51" s="126"/>
      <c r="IO51" s="126"/>
      <c r="IP51" s="126"/>
      <c r="IQ51" s="126"/>
      <c r="IR51" s="126"/>
      <c r="IS51" s="126"/>
      <c r="IT51" s="126"/>
      <c r="IU51" s="126"/>
    </row>
    <row r="52" spans="1:255" s="127" customFormat="1">
      <c r="A52" s="47" t="s">
        <v>765</v>
      </c>
      <c r="B52" s="125"/>
      <c r="C52" s="125"/>
      <c r="D52" s="126"/>
      <c r="E52" s="126"/>
      <c r="F52" s="126"/>
      <c r="G52" s="126"/>
      <c r="H52" s="126"/>
      <c r="I52" s="126"/>
      <c r="J52" s="126"/>
      <c r="K52" s="126"/>
      <c r="L52" s="126"/>
      <c r="M52" s="126"/>
      <c r="N52" s="126"/>
      <c r="O52" s="126"/>
      <c r="P52" s="126"/>
      <c r="Q52" s="126"/>
      <c r="R52" s="126"/>
      <c r="S52" s="126"/>
      <c r="T52" s="126"/>
      <c r="U52" s="126"/>
      <c r="V52" s="126"/>
      <c r="W52" s="126"/>
      <c r="X52" s="126"/>
      <c r="Y52" s="126"/>
      <c r="Z52" s="126"/>
      <c r="AA52" s="126"/>
      <c r="AB52" s="126"/>
      <c r="AC52" s="126"/>
      <c r="AD52" s="126"/>
      <c r="AE52" s="126"/>
      <c r="AF52" s="126"/>
      <c r="AG52" s="126"/>
      <c r="AH52" s="126"/>
      <c r="AI52" s="126"/>
      <c r="AJ52" s="126"/>
      <c r="AK52" s="126"/>
      <c r="AL52" s="126"/>
      <c r="AM52" s="126"/>
      <c r="AN52" s="126"/>
      <c r="AO52" s="126"/>
      <c r="AP52" s="126"/>
      <c r="AQ52" s="126"/>
      <c r="AR52" s="126"/>
      <c r="AS52" s="126"/>
      <c r="AT52" s="126"/>
      <c r="AU52" s="126"/>
      <c r="AV52" s="126"/>
      <c r="AW52" s="126"/>
      <c r="AX52" s="126"/>
      <c r="AY52" s="126"/>
      <c r="AZ52" s="126"/>
      <c r="BA52" s="126"/>
      <c r="BB52" s="126"/>
      <c r="BC52" s="126"/>
      <c r="BD52" s="126"/>
      <c r="BE52" s="126"/>
      <c r="BF52" s="126"/>
      <c r="BG52" s="126"/>
      <c r="BH52" s="126"/>
      <c r="BI52" s="126"/>
      <c r="BJ52" s="126"/>
      <c r="BK52" s="126"/>
      <c r="BL52" s="126"/>
      <c r="BM52" s="126"/>
      <c r="BN52" s="126"/>
      <c r="BO52" s="126"/>
      <c r="BP52" s="126"/>
      <c r="BQ52" s="126"/>
      <c r="BR52" s="126"/>
      <c r="BS52" s="126"/>
      <c r="BT52" s="126"/>
      <c r="BU52" s="126"/>
      <c r="BV52" s="126"/>
      <c r="BW52" s="126"/>
      <c r="BX52" s="126"/>
      <c r="BY52" s="126"/>
      <c r="BZ52" s="126"/>
      <c r="CA52" s="126"/>
      <c r="CB52" s="126"/>
      <c r="CC52" s="126"/>
      <c r="CD52" s="126"/>
      <c r="CE52" s="126"/>
      <c r="CF52" s="126"/>
      <c r="CG52" s="126"/>
      <c r="CH52" s="126"/>
      <c r="CI52" s="126"/>
      <c r="CJ52" s="126"/>
      <c r="CK52" s="126"/>
      <c r="CL52" s="126"/>
      <c r="CM52" s="126"/>
      <c r="CN52" s="126"/>
      <c r="CO52" s="126"/>
      <c r="CP52" s="126"/>
      <c r="CQ52" s="126"/>
      <c r="CR52" s="126"/>
      <c r="CS52" s="126"/>
      <c r="CT52" s="126"/>
      <c r="CU52" s="126"/>
      <c r="CV52" s="126"/>
      <c r="CW52" s="126"/>
      <c r="CX52" s="126"/>
      <c r="CY52" s="126"/>
      <c r="CZ52" s="126"/>
      <c r="DA52" s="126"/>
      <c r="DB52" s="126"/>
      <c r="DC52" s="126"/>
      <c r="DD52" s="126"/>
      <c r="DE52" s="126"/>
      <c r="DF52" s="126"/>
      <c r="DG52" s="126"/>
      <c r="DH52" s="126"/>
      <c r="DI52" s="126"/>
      <c r="DJ52" s="126"/>
      <c r="DK52" s="126"/>
      <c r="DL52" s="126"/>
      <c r="DM52" s="126"/>
      <c r="DN52" s="126"/>
      <c r="DO52" s="126"/>
      <c r="DP52" s="126"/>
      <c r="DQ52" s="126"/>
      <c r="DR52" s="126"/>
      <c r="DS52" s="126"/>
      <c r="DT52" s="126"/>
      <c r="DU52" s="126"/>
      <c r="DV52" s="126"/>
      <c r="DW52" s="126"/>
      <c r="DX52" s="126"/>
      <c r="DY52" s="126"/>
      <c r="DZ52" s="126"/>
      <c r="EA52" s="126"/>
      <c r="EB52" s="126"/>
      <c r="EC52" s="126"/>
      <c r="ED52" s="126"/>
      <c r="EE52" s="126"/>
      <c r="EF52" s="126"/>
      <c r="EG52" s="126"/>
      <c r="EH52" s="126"/>
      <c r="EI52" s="126"/>
      <c r="EJ52" s="126"/>
      <c r="EK52" s="126"/>
      <c r="EL52" s="126"/>
      <c r="EM52" s="126"/>
      <c r="EN52" s="126"/>
      <c r="EO52" s="126"/>
      <c r="EP52" s="126"/>
      <c r="EQ52" s="126"/>
      <c r="ER52" s="126"/>
      <c r="ES52" s="126"/>
      <c r="ET52" s="126"/>
      <c r="EU52" s="126"/>
      <c r="EV52" s="126"/>
      <c r="EW52" s="126"/>
      <c r="EX52" s="126"/>
      <c r="EY52" s="126"/>
      <c r="EZ52" s="126"/>
      <c r="FA52" s="126"/>
      <c r="FB52" s="126"/>
      <c r="FC52" s="126"/>
      <c r="FD52" s="126"/>
      <c r="FE52" s="126"/>
      <c r="FF52" s="126"/>
      <c r="FG52" s="126"/>
      <c r="FH52" s="126"/>
      <c r="FI52" s="126"/>
      <c r="FJ52" s="126"/>
      <c r="FK52" s="126"/>
      <c r="FL52" s="126"/>
      <c r="FM52" s="126"/>
      <c r="FN52" s="126"/>
      <c r="FO52" s="126"/>
      <c r="FP52" s="126"/>
      <c r="FQ52" s="126"/>
      <c r="FR52" s="126"/>
      <c r="FS52" s="126"/>
      <c r="FT52" s="126"/>
      <c r="FU52" s="126"/>
      <c r="FV52" s="126"/>
      <c r="FW52" s="126"/>
      <c r="FX52" s="126"/>
      <c r="FY52" s="126"/>
      <c r="FZ52" s="126"/>
      <c r="GA52" s="126"/>
      <c r="GB52" s="126"/>
      <c r="GC52" s="126"/>
      <c r="GD52" s="126"/>
      <c r="GE52" s="126"/>
      <c r="GF52" s="126"/>
      <c r="GG52" s="126"/>
      <c r="GH52" s="126"/>
      <c r="GI52" s="126"/>
      <c r="GJ52" s="126"/>
      <c r="GK52" s="126"/>
      <c r="GL52" s="126"/>
      <c r="GM52" s="126"/>
      <c r="GN52" s="126"/>
      <c r="GO52" s="126"/>
      <c r="GP52" s="126"/>
      <c r="GQ52" s="126"/>
      <c r="GR52" s="126"/>
      <c r="GS52" s="126"/>
      <c r="GT52" s="126"/>
      <c r="GU52" s="126"/>
      <c r="GV52" s="126"/>
      <c r="GW52" s="126"/>
      <c r="GX52" s="126"/>
      <c r="GY52" s="126"/>
      <c r="GZ52" s="126"/>
      <c r="HA52" s="126"/>
      <c r="HB52" s="126"/>
      <c r="HC52" s="126"/>
      <c r="HD52" s="126"/>
      <c r="HE52" s="126"/>
      <c r="HF52" s="126"/>
      <c r="HG52" s="126"/>
      <c r="HH52" s="126"/>
      <c r="HI52" s="126"/>
      <c r="HJ52" s="126"/>
      <c r="HK52" s="126"/>
      <c r="HL52" s="126"/>
      <c r="HM52" s="126"/>
      <c r="HN52" s="126"/>
      <c r="HO52" s="126"/>
      <c r="HP52" s="126"/>
      <c r="HQ52" s="126"/>
      <c r="HR52" s="126"/>
      <c r="HS52" s="126"/>
      <c r="HT52" s="126"/>
      <c r="HU52" s="126"/>
      <c r="HV52" s="126"/>
      <c r="HW52" s="126"/>
      <c r="HX52" s="126"/>
      <c r="HY52" s="126"/>
      <c r="HZ52" s="126"/>
      <c r="IA52" s="126"/>
      <c r="IB52" s="126"/>
      <c r="IC52" s="126"/>
      <c r="ID52" s="126"/>
      <c r="IE52" s="126"/>
      <c r="IF52" s="126"/>
      <c r="IG52" s="126"/>
      <c r="IH52" s="126"/>
      <c r="II52" s="126"/>
      <c r="IJ52" s="126"/>
      <c r="IK52" s="126"/>
      <c r="IL52" s="126"/>
      <c r="IM52" s="126"/>
      <c r="IN52" s="126"/>
      <c r="IO52" s="126"/>
      <c r="IP52" s="126"/>
      <c r="IQ52" s="126"/>
      <c r="IR52" s="126"/>
      <c r="IS52" s="126"/>
      <c r="IT52" s="126"/>
      <c r="IU52" s="126"/>
    </row>
    <row r="53" spans="1:255" s="127" customFormat="1">
      <c r="A53" s="47"/>
      <c r="B53" s="125"/>
      <c r="C53" s="125"/>
      <c r="D53" s="126"/>
      <c r="E53" s="126"/>
      <c r="F53" s="126"/>
      <c r="G53" s="126"/>
      <c r="H53" s="126"/>
      <c r="I53" s="126"/>
      <c r="J53" s="126"/>
      <c r="K53" s="126"/>
      <c r="L53" s="126"/>
      <c r="M53" s="126"/>
      <c r="N53" s="126"/>
      <c r="O53" s="126"/>
      <c r="P53" s="126"/>
      <c r="Q53" s="126"/>
      <c r="R53" s="126"/>
      <c r="S53" s="126"/>
      <c r="T53" s="126"/>
      <c r="U53" s="126"/>
      <c r="V53" s="126"/>
      <c r="W53" s="126"/>
      <c r="X53" s="126"/>
      <c r="Y53" s="126"/>
      <c r="Z53" s="126"/>
      <c r="AA53" s="126"/>
      <c r="AB53" s="126"/>
      <c r="AC53" s="126"/>
      <c r="AD53" s="126"/>
      <c r="AE53" s="126"/>
      <c r="AF53" s="126"/>
      <c r="AG53" s="126"/>
      <c r="AH53" s="126"/>
      <c r="AI53" s="126"/>
      <c r="AJ53" s="126"/>
      <c r="AK53" s="126"/>
      <c r="AL53" s="126"/>
      <c r="AM53" s="126"/>
      <c r="AN53" s="126"/>
      <c r="AO53" s="126"/>
      <c r="AP53" s="126"/>
      <c r="AQ53" s="126"/>
      <c r="AR53" s="126"/>
      <c r="AS53" s="126"/>
      <c r="AT53" s="126"/>
      <c r="AU53" s="126"/>
      <c r="AV53" s="126"/>
      <c r="AW53" s="126"/>
      <c r="AX53" s="126"/>
      <c r="AY53" s="126"/>
      <c r="AZ53" s="126"/>
      <c r="BA53" s="126"/>
      <c r="BB53" s="126"/>
      <c r="BC53" s="126"/>
      <c r="BD53" s="126"/>
      <c r="BE53" s="126"/>
      <c r="BF53" s="126"/>
      <c r="BG53" s="126"/>
      <c r="BH53" s="126"/>
      <c r="BI53" s="126"/>
      <c r="BJ53" s="126"/>
      <c r="BK53" s="126"/>
      <c r="BL53" s="126"/>
      <c r="BM53" s="126"/>
      <c r="BN53" s="126"/>
      <c r="BO53" s="126"/>
      <c r="BP53" s="126"/>
      <c r="BQ53" s="126"/>
      <c r="BR53" s="126"/>
      <c r="BS53" s="126"/>
      <c r="BT53" s="126"/>
      <c r="BU53" s="126"/>
      <c r="BV53" s="126"/>
      <c r="BW53" s="126"/>
      <c r="BX53" s="126"/>
      <c r="BY53" s="126"/>
      <c r="BZ53" s="126"/>
      <c r="CA53" s="126"/>
      <c r="CB53" s="126"/>
      <c r="CC53" s="126"/>
      <c r="CD53" s="126"/>
      <c r="CE53" s="126"/>
      <c r="CF53" s="126"/>
      <c r="CG53" s="126"/>
      <c r="CH53" s="126"/>
      <c r="CI53" s="126"/>
      <c r="CJ53" s="126"/>
      <c r="CK53" s="126"/>
      <c r="CL53" s="126"/>
      <c r="CM53" s="126"/>
      <c r="CN53" s="126"/>
      <c r="CO53" s="126"/>
      <c r="CP53" s="126"/>
      <c r="CQ53" s="126"/>
      <c r="CR53" s="126"/>
      <c r="CS53" s="126"/>
      <c r="CT53" s="126"/>
      <c r="CU53" s="126"/>
      <c r="CV53" s="126"/>
      <c r="CW53" s="126"/>
      <c r="CX53" s="126"/>
      <c r="CY53" s="126"/>
      <c r="CZ53" s="126"/>
      <c r="DA53" s="126"/>
      <c r="DB53" s="126"/>
      <c r="DC53" s="126"/>
      <c r="DD53" s="126"/>
      <c r="DE53" s="126"/>
      <c r="DF53" s="126"/>
      <c r="DG53" s="126"/>
      <c r="DH53" s="126"/>
      <c r="DI53" s="126"/>
      <c r="DJ53" s="126"/>
      <c r="DK53" s="126"/>
      <c r="DL53" s="126"/>
      <c r="DM53" s="126"/>
      <c r="DN53" s="126"/>
      <c r="DO53" s="126"/>
      <c r="DP53" s="126"/>
      <c r="DQ53" s="126"/>
      <c r="DR53" s="126"/>
      <c r="DS53" s="126"/>
      <c r="DT53" s="126"/>
      <c r="DU53" s="126"/>
      <c r="DV53" s="126"/>
      <c r="DW53" s="126"/>
      <c r="DX53" s="126"/>
      <c r="DY53" s="126"/>
      <c r="DZ53" s="126"/>
      <c r="EA53" s="126"/>
      <c r="EB53" s="126"/>
      <c r="EC53" s="126"/>
      <c r="ED53" s="126"/>
      <c r="EE53" s="126"/>
      <c r="EF53" s="126"/>
      <c r="EG53" s="126"/>
      <c r="EH53" s="126"/>
      <c r="EI53" s="126"/>
      <c r="EJ53" s="126"/>
      <c r="EK53" s="126"/>
      <c r="EL53" s="126"/>
      <c r="EM53" s="126"/>
      <c r="EN53" s="126"/>
      <c r="EO53" s="126"/>
      <c r="EP53" s="126"/>
      <c r="EQ53" s="126"/>
      <c r="ER53" s="126"/>
      <c r="ES53" s="126"/>
      <c r="ET53" s="126"/>
      <c r="EU53" s="126"/>
      <c r="EV53" s="126"/>
      <c r="EW53" s="126"/>
      <c r="EX53" s="126"/>
      <c r="EY53" s="126"/>
      <c r="EZ53" s="126"/>
      <c r="FA53" s="126"/>
      <c r="FB53" s="126"/>
      <c r="FC53" s="126"/>
      <c r="FD53" s="126"/>
      <c r="FE53" s="126"/>
      <c r="FF53" s="126"/>
      <c r="FG53" s="126"/>
      <c r="FH53" s="126"/>
      <c r="FI53" s="126"/>
      <c r="FJ53" s="126"/>
      <c r="FK53" s="126"/>
      <c r="FL53" s="126"/>
      <c r="FM53" s="126"/>
      <c r="FN53" s="126"/>
      <c r="FO53" s="126"/>
      <c r="FP53" s="126"/>
      <c r="FQ53" s="126"/>
      <c r="FR53" s="126"/>
      <c r="FS53" s="126"/>
      <c r="FT53" s="126"/>
      <c r="FU53" s="126"/>
      <c r="FV53" s="126"/>
      <c r="FW53" s="126"/>
      <c r="FX53" s="126"/>
      <c r="FY53" s="126"/>
      <c r="FZ53" s="126"/>
      <c r="GA53" s="126"/>
      <c r="GB53" s="126"/>
      <c r="GC53" s="126"/>
      <c r="GD53" s="126"/>
      <c r="GE53" s="126"/>
      <c r="GF53" s="126"/>
      <c r="GG53" s="126"/>
      <c r="GH53" s="126"/>
      <c r="GI53" s="126"/>
      <c r="GJ53" s="126"/>
      <c r="GK53" s="126"/>
      <c r="GL53" s="126"/>
      <c r="GM53" s="126"/>
      <c r="GN53" s="126"/>
      <c r="GO53" s="126"/>
      <c r="GP53" s="126"/>
      <c r="GQ53" s="126"/>
      <c r="GR53" s="126"/>
      <c r="GS53" s="126"/>
      <c r="GT53" s="126"/>
      <c r="GU53" s="126"/>
      <c r="GV53" s="126"/>
      <c r="GW53" s="126"/>
      <c r="GX53" s="126"/>
      <c r="GY53" s="126"/>
      <c r="GZ53" s="126"/>
      <c r="HA53" s="126"/>
      <c r="HB53" s="126"/>
      <c r="HC53" s="126"/>
      <c r="HD53" s="126"/>
      <c r="HE53" s="126"/>
      <c r="HF53" s="126"/>
      <c r="HG53" s="126"/>
      <c r="HH53" s="126"/>
      <c r="HI53" s="126"/>
      <c r="HJ53" s="126"/>
      <c r="HK53" s="126"/>
      <c r="HL53" s="126"/>
      <c r="HM53" s="126"/>
      <c r="HN53" s="126"/>
      <c r="HO53" s="126"/>
      <c r="HP53" s="126"/>
      <c r="HQ53" s="126"/>
      <c r="HR53" s="126"/>
      <c r="HS53" s="126"/>
      <c r="HT53" s="126"/>
      <c r="HU53" s="126"/>
      <c r="HV53" s="126"/>
      <c r="HW53" s="126"/>
      <c r="HX53" s="126"/>
      <c r="HY53" s="126"/>
      <c r="HZ53" s="126"/>
      <c r="IA53" s="126"/>
      <c r="IB53" s="126"/>
      <c r="IC53" s="126"/>
      <c r="ID53" s="126"/>
      <c r="IE53" s="126"/>
      <c r="IF53" s="126"/>
      <c r="IG53" s="126"/>
      <c r="IH53" s="126"/>
      <c r="II53" s="126"/>
      <c r="IJ53" s="126"/>
      <c r="IK53" s="126"/>
      <c r="IL53" s="126"/>
      <c r="IM53" s="126"/>
      <c r="IN53" s="126"/>
      <c r="IO53" s="126"/>
      <c r="IP53" s="126"/>
      <c r="IQ53" s="126"/>
      <c r="IR53" s="126"/>
      <c r="IS53" s="126"/>
      <c r="IT53" s="126"/>
      <c r="IU53" s="126"/>
    </row>
    <row r="54" spans="1:255" s="127" customFormat="1" ht="15">
      <c r="A54" s="58" t="s">
        <v>6</v>
      </c>
      <c r="B54" s="125"/>
      <c r="C54" s="125"/>
      <c r="D54" s="126"/>
      <c r="E54" s="126"/>
      <c r="F54" s="126"/>
      <c r="G54" s="126"/>
      <c r="H54" s="126"/>
      <c r="I54" s="126"/>
      <c r="J54" s="126"/>
      <c r="K54" s="126"/>
      <c r="L54" s="126"/>
      <c r="M54" s="126"/>
      <c r="N54" s="126"/>
      <c r="O54" s="126"/>
      <c r="P54" s="126"/>
      <c r="Q54" s="126"/>
      <c r="R54" s="126"/>
      <c r="S54" s="126"/>
      <c r="T54" s="126"/>
      <c r="U54" s="126"/>
      <c r="V54" s="126"/>
      <c r="W54" s="126"/>
      <c r="X54" s="126"/>
      <c r="Y54" s="126"/>
      <c r="Z54" s="126"/>
      <c r="AA54" s="126"/>
      <c r="AB54" s="126"/>
      <c r="AC54" s="126"/>
      <c r="AD54" s="126"/>
      <c r="AE54" s="126"/>
      <c r="AF54" s="126"/>
      <c r="AG54" s="126"/>
      <c r="AH54" s="126"/>
      <c r="AI54" s="126"/>
      <c r="AJ54" s="126"/>
      <c r="AK54" s="126"/>
      <c r="AL54" s="126"/>
      <c r="AM54" s="126"/>
      <c r="AN54" s="126"/>
      <c r="AO54" s="126"/>
      <c r="AP54" s="126"/>
      <c r="AQ54" s="126"/>
      <c r="AR54" s="126"/>
      <c r="AS54" s="126"/>
      <c r="AT54" s="126"/>
      <c r="AU54" s="126"/>
      <c r="AV54" s="126"/>
      <c r="AW54" s="126"/>
      <c r="AX54" s="126"/>
      <c r="AY54" s="126"/>
      <c r="AZ54" s="126"/>
      <c r="BA54" s="126"/>
      <c r="BB54" s="126"/>
      <c r="BC54" s="126"/>
      <c r="BD54" s="126"/>
      <c r="BE54" s="126"/>
      <c r="BF54" s="126"/>
      <c r="BG54" s="126"/>
      <c r="BH54" s="126"/>
      <c r="BI54" s="126"/>
      <c r="BJ54" s="126"/>
      <c r="BK54" s="126"/>
      <c r="BL54" s="126"/>
      <c r="BM54" s="126"/>
      <c r="BN54" s="126"/>
      <c r="BO54" s="126"/>
      <c r="BP54" s="126"/>
      <c r="BQ54" s="126"/>
      <c r="BR54" s="126"/>
      <c r="BS54" s="126"/>
      <c r="BT54" s="126"/>
      <c r="BU54" s="126"/>
      <c r="BV54" s="126"/>
      <c r="BW54" s="126"/>
      <c r="BX54" s="126"/>
      <c r="BY54" s="126"/>
      <c r="BZ54" s="126"/>
      <c r="CA54" s="126"/>
      <c r="CB54" s="126"/>
      <c r="CC54" s="126"/>
      <c r="CD54" s="126"/>
      <c r="CE54" s="126"/>
      <c r="CF54" s="126"/>
      <c r="CG54" s="126"/>
      <c r="CH54" s="126"/>
      <c r="CI54" s="126"/>
      <c r="CJ54" s="126"/>
      <c r="CK54" s="126"/>
      <c r="CL54" s="126"/>
      <c r="CM54" s="126"/>
      <c r="CN54" s="126"/>
      <c r="CO54" s="126"/>
      <c r="CP54" s="126"/>
      <c r="CQ54" s="126"/>
      <c r="CR54" s="126"/>
      <c r="CS54" s="126"/>
      <c r="CT54" s="126"/>
      <c r="CU54" s="126"/>
      <c r="CV54" s="126"/>
      <c r="CW54" s="126"/>
      <c r="CX54" s="126"/>
      <c r="CY54" s="126"/>
      <c r="CZ54" s="126"/>
      <c r="DA54" s="126"/>
      <c r="DB54" s="126"/>
      <c r="DC54" s="126"/>
      <c r="DD54" s="126"/>
      <c r="DE54" s="126"/>
      <c r="DF54" s="126"/>
      <c r="DG54" s="126"/>
      <c r="DH54" s="126"/>
      <c r="DI54" s="126"/>
      <c r="DJ54" s="126"/>
      <c r="DK54" s="126"/>
      <c r="DL54" s="126"/>
      <c r="DM54" s="126"/>
      <c r="DN54" s="126"/>
      <c r="DO54" s="126"/>
      <c r="DP54" s="126"/>
      <c r="DQ54" s="126"/>
      <c r="DR54" s="126"/>
      <c r="DS54" s="126"/>
      <c r="DT54" s="126"/>
      <c r="DU54" s="126"/>
      <c r="DV54" s="126"/>
      <c r="DW54" s="126"/>
      <c r="DX54" s="126"/>
      <c r="DY54" s="126"/>
      <c r="DZ54" s="126"/>
      <c r="EA54" s="126"/>
      <c r="EB54" s="126"/>
      <c r="EC54" s="126"/>
      <c r="ED54" s="126"/>
      <c r="EE54" s="126"/>
      <c r="EF54" s="126"/>
      <c r="EG54" s="126"/>
      <c r="EH54" s="126"/>
      <c r="EI54" s="126"/>
      <c r="EJ54" s="126"/>
      <c r="EK54" s="126"/>
      <c r="EL54" s="126"/>
      <c r="EM54" s="126"/>
      <c r="EN54" s="126"/>
      <c r="EO54" s="126"/>
      <c r="EP54" s="126"/>
      <c r="EQ54" s="126"/>
      <c r="ER54" s="126"/>
      <c r="ES54" s="126"/>
      <c r="ET54" s="126"/>
      <c r="EU54" s="126"/>
      <c r="EV54" s="126"/>
      <c r="EW54" s="126"/>
      <c r="EX54" s="126"/>
      <c r="EY54" s="126"/>
      <c r="EZ54" s="126"/>
      <c r="FA54" s="126"/>
      <c r="FB54" s="126"/>
      <c r="FC54" s="126"/>
      <c r="FD54" s="126"/>
      <c r="FE54" s="126"/>
      <c r="FF54" s="126"/>
      <c r="FG54" s="126"/>
      <c r="FH54" s="126"/>
      <c r="FI54" s="126"/>
      <c r="FJ54" s="126"/>
      <c r="FK54" s="126"/>
      <c r="FL54" s="126"/>
      <c r="FM54" s="126"/>
      <c r="FN54" s="126"/>
      <c r="FO54" s="126"/>
      <c r="FP54" s="126"/>
      <c r="FQ54" s="126"/>
      <c r="FR54" s="126"/>
      <c r="FS54" s="126"/>
      <c r="FT54" s="126"/>
      <c r="FU54" s="126"/>
      <c r="FV54" s="126"/>
      <c r="FW54" s="126"/>
      <c r="FX54" s="126"/>
      <c r="FY54" s="126"/>
      <c r="FZ54" s="126"/>
      <c r="GA54" s="126"/>
      <c r="GB54" s="126"/>
      <c r="GC54" s="126"/>
      <c r="GD54" s="126"/>
      <c r="GE54" s="126"/>
      <c r="GF54" s="126"/>
      <c r="GG54" s="126"/>
      <c r="GH54" s="126"/>
      <c r="GI54" s="126"/>
      <c r="GJ54" s="126"/>
      <c r="GK54" s="126"/>
      <c r="GL54" s="126"/>
      <c r="GM54" s="126"/>
      <c r="GN54" s="126"/>
      <c r="GO54" s="126"/>
      <c r="GP54" s="126"/>
      <c r="GQ54" s="126"/>
      <c r="GR54" s="126"/>
      <c r="GS54" s="126"/>
      <c r="GT54" s="126"/>
      <c r="GU54" s="126"/>
      <c r="GV54" s="126"/>
      <c r="GW54" s="126"/>
      <c r="GX54" s="126"/>
      <c r="GY54" s="126"/>
      <c r="GZ54" s="126"/>
      <c r="HA54" s="126"/>
      <c r="HB54" s="126"/>
      <c r="HC54" s="126"/>
      <c r="HD54" s="126"/>
      <c r="HE54" s="126"/>
      <c r="HF54" s="126"/>
      <c r="HG54" s="126"/>
      <c r="HH54" s="126"/>
      <c r="HI54" s="126"/>
      <c r="HJ54" s="126"/>
      <c r="HK54" s="126"/>
      <c r="HL54" s="126"/>
      <c r="HM54" s="126"/>
      <c r="HN54" s="126"/>
      <c r="HO54" s="126"/>
      <c r="HP54" s="126"/>
      <c r="HQ54" s="126"/>
      <c r="HR54" s="126"/>
      <c r="HS54" s="126"/>
      <c r="HT54" s="126"/>
      <c r="HU54" s="126"/>
      <c r="HV54" s="126"/>
      <c r="HW54" s="126"/>
      <c r="HX54" s="126"/>
      <c r="HY54" s="126"/>
      <c r="HZ54" s="126"/>
      <c r="IA54" s="126"/>
      <c r="IB54" s="126"/>
      <c r="IC54" s="126"/>
      <c r="ID54" s="126"/>
      <c r="IE54" s="126"/>
      <c r="IF54" s="126"/>
      <c r="IG54" s="126"/>
      <c r="IH54" s="126"/>
      <c r="II54" s="126"/>
      <c r="IJ54" s="126"/>
      <c r="IK54" s="126"/>
      <c r="IL54" s="126"/>
      <c r="IM54" s="126"/>
      <c r="IN54" s="126"/>
      <c r="IO54" s="126"/>
      <c r="IP54" s="126"/>
      <c r="IQ54" s="126"/>
      <c r="IR54" s="126"/>
      <c r="IS54" s="126"/>
      <c r="IT54" s="126"/>
      <c r="IU54" s="126"/>
    </row>
    <row r="55" spans="1:255" s="127" customFormat="1" ht="28.5">
      <c r="A55" s="128" t="s">
        <v>766</v>
      </c>
      <c r="B55" s="125"/>
      <c r="C55" s="125"/>
      <c r="D55" s="126"/>
      <c r="E55" s="126"/>
      <c r="F55" s="126"/>
      <c r="G55" s="126"/>
      <c r="H55" s="126"/>
      <c r="I55" s="126"/>
      <c r="J55" s="126"/>
      <c r="K55" s="126"/>
      <c r="L55" s="126"/>
      <c r="M55" s="126"/>
      <c r="N55" s="126"/>
      <c r="O55" s="126"/>
      <c r="P55" s="126"/>
      <c r="Q55" s="126"/>
      <c r="R55" s="126"/>
      <c r="S55" s="126"/>
      <c r="T55" s="126"/>
      <c r="U55" s="126"/>
      <c r="V55" s="126"/>
      <c r="W55" s="126"/>
      <c r="X55" s="126"/>
      <c r="Y55" s="126"/>
      <c r="Z55" s="126"/>
      <c r="AA55" s="126"/>
      <c r="AB55" s="126"/>
      <c r="AC55" s="126"/>
      <c r="AD55" s="126"/>
      <c r="AE55" s="126"/>
      <c r="AF55" s="126"/>
      <c r="AG55" s="126"/>
      <c r="AH55" s="126"/>
      <c r="AI55" s="126"/>
      <c r="AJ55" s="126"/>
      <c r="AK55" s="126"/>
      <c r="AL55" s="126"/>
      <c r="AM55" s="126"/>
      <c r="AN55" s="126"/>
      <c r="AO55" s="126"/>
      <c r="AP55" s="126"/>
      <c r="AQ55" s="126"/>
      <c r="AR55" s="126"/>
      <c r="AS55" s="126"/>
      <c r="AT55" s="126"/>
      <c r="AU55" s="126"/>
      <c r="AV55" s="126"/>
      <c r="AW55" s="126"/>
      <c r="AX55" s="126"/>
      <c r="AY55" s="126"/>
      <c r="AZ55" s="126"/>
      <c r="BA55" s="126"/>
      <c r="BB55" s="126"/>
      <c r="BC55" s="126"/>
      <c r="BD55" s="126"/>
      <c r="BE55" s="126"/>
      <c r="BF55" s="126"/>
      <c r="BG55" s="126"/>
      <c r="BH55" s="126"/>
      <c r="BI55" s="126"/>
      <c r="BJ55" s="126"/>
      <c r="BK55" s="126"/>
      <c r="BL55" s="126"/>
      <c r="BM55" s="126"/>
      <c r="BN55" s="126"/>
      <c r="BO55" s="126"/>
      <c r="BP55" s="126"/>
      <c r="BQ55" s="126"/>
      <c r="BR55" s="126"/>
      <c r="BS55" s="126"/>
      <c r="BT55" s="126"/>
      <c r="BU55" s="126"/>
      <c r="BV55" s="126"/>
      <c r="BW55" s="126"/>
      <c r="BX55" s="126"/>
      <c r="BY55" s="126"/>
      <c r="BZ55" s="126"/>
      <c r="CA55" s="126"/>
      <c r="CB55" s="126"/>
      <c r="CC55" s="126"/>
      <c r="CD55" s="126"/>
      <c r="CE55" s="126"/>
      <c r="CF55" s="126"/>
      <c r="CG55" s="126"/>
      <c r="CH55" s="126"/>
      <c r="CI55" s="126"/>
      <c r="CJ55" s="126"/>
      <c r="CK55" s="126"/>
      <c r="CL55" s="126"/>
      <c r="CM55" s="126"/>
      <c r="CN55" s="126"/>
      <c r="CO55" s="126"/>
      <c r="CP55" s="126"/>
      <c r="CQ55" s="126"/>
      <c r="CR55" s="126"/>
      <c r="CS55" s="126"/>
      <c r="CT55" s="126"/>
      <c r="CU55" s="126"/>
      <c r="CV55" s="126"/>
      <c r="CW55" s="126"/>
      <c r="CX55" s="126"/>
      <c r="CY55" s="126"/>
      <c r="CZ55" s="126"/>
      <c r="DA55" s="126"/>
      <c r="DB55" s="126"/>
      <c r="DC55" s="126"/>
      <c r="DD55" s="126"/>
      <c r="DE55" s="126"/>
      <c r="DF55" s="126"/>
      <c r="DG55" s="126"/>
      <c r="DH55" s="126"/>
      <c r="DI55" s="126"/>
      <c r="DJ55" s="126"/>
      <c r="DK55" s="126"/>
      <c r="DL55" s="126"/>
      <c r="DM55" s="126"/>
      <c r="DN55" s="126"/>
      <c r="DO55" s="126"/>
      <c r="DP55" s="126"/>
      <c r="DQ55" s="126"/>
      <c r="DR55" s="126"/>
      <c r="DS55" s="126"/>
      <c r="DT55" s="126"/>
      <c r="DU55" s="126"/>
      <c r="DV55" s="126"/>
      <c r="DW55" s="126"/>
      <c r="DX55" s="126"/>
      <c r="DY55" s="126"/>
      <c r="DZ55" s="126"/>
      <c r="EA55" s="126"/>
      <c r="EB55" s="126"/>
      <c r="EC55" s="126"/>
      <c r="ED55" s="126"/>
      <c r="EE55" s="126"/>
      <c r="EF55" s="126"/>
      <c r="EG55" s="126"/>
      <c r="EH55" s="126"/>
      <c r="EI55" s="126"/>
      <c r="EJ55" s="126"/>
      <c r="EK55" s="126"/>
      <c r="EL55" s="126"/>
      <c r="EM55" s="126"/>
      <c r="EN55" s="126"/>
      <c r="EO55" s="126"/>
      <c r="EP55" s="126"/>
      <c r="EQ55" s="126"/>
      <c r="ER55" s="126"/>
      <c r="ES55" s="126"/>
      <c r="ET55" s="126"/>
      <c r="EU55" s="126"/>
      <c r="EV55" s="126"/>
      <c r="EW55" s="126"/>
      <c r="EX55" s="126"/>
      <c r="EY55" s="126"/>
      <c r="EZ55" s="126"/>
      <c r="FA55" s="126"/>
      <c r="FB55" s="126"/>
      <c r="FC55" s="126"/>
      <c r="FD55" s="126"/>
      <c r="FE55" s="126"/>
      <c r="FF55" s="126"/>
      <c r="FG55" s="126"/>
      <c r="FH55" s="126"/>
      <c r="FI55" s="126"/>
      <c r="FJ55" s="126"/>
      <c r="FK55" s="126"/>
      <c r="FL55" s="126"/>
      <c r="FM55" s="126"/>
      <c r="FN55" s="126"/>
      <c r="FO55" s="126"/>
      <c r="FP55" s="126"/>
      <c r="FQ55" s="126"/>
      <c r="FR55" s="126"/>
      <c r="FS55" s="126"/>
      <c r="FT55" s="126"/>
      <c r="FU55" s="126"/>
      <c r="FV55" s="126"/>
      <c r="FW55" s="126"/>
      <c r="FX55" s="126"/>
      <c r="FY55" s="126"/>
      <c r="FZ55" s="126"/>
      <c r="GA55" s="126"/>
      <c r="GB55" s="126"/>
      <c r="GC55" s="126"/>
      <c r="GD55" s="126"/>
      <c r="GE55" s="126"/>
      <c r="GF55" s="126"/>
      <c r="GG55" s="126"/>
      <c r="GH55" s="126"/>
      <c r="GI55" s="126"/>
      <c r="GJ55" s="126"/>
      <c r="GK55" s="126"/>
      <c r="GL55" s="126"/>
      <c r="GM55" s="126"/>
      <c r="GN55" s="126"/>
      <c r="GO55" s="126"/>
      <c r="GP55" s="126"/>
      <c r="GQ55" s="126"/>
      <c r="GR55" s="126"/>
      <c r="GS55" s="126"/>
      <c r="GT55" s="126"/>
      <c r="GU55" s="126"/>
      <c r="GV55" s="126"/>
      <c r="GW55" s="126"/>
      <c r="GX55" s="126"/>
      <c r="GY55" s="126"/>
      <c r="GZ55" s="126"/>
      <c r="HA55" s="126"/>
      <c r="HB55" s="126"/>
      <c r="HC55" s="126"/>
      <c r="HD55" s="126"/>
      <c r="HE55" s="126"/>
      <c r="HF55" s="126"/>
      <c r="HG55" s="126"/>
      <c r="HH55" s="126"/>
      <c r="HI55" s="126"/>
      <c r="HJ55" s="126"/>
      <c r="HK55" s="126"/>
      <c r="HL55" s="126"/>
      <c r="HM55" s="126"/>
      <c r="HN55" s="126"/>
      <c r="HO55" s="126"/>
      <c r="HP55" s="126"/>
      <c r="HQ55" s="126"/>
      <c r="HR55" s="126"/>
      <c r="HS55" s="126"/>
      <c r="HT55" s="126"/>
      <c r="HU55" s="126"/>
      <c r="HV55" s="126"/>
      <c r="HW55" s="126"/>
      <c r="HX55" s="126"/>
      <c r="HY55" s="126"/>
      <c r="HZ55" s="126"/>
      <c r="IA55" s="126"/>
      <c r="IB55" s="126"/>
      <c r="IC55" s="126"/>
      <c r="ID55" s="126"/>
      <c r="IE55" s="126"/>
      <c r="IF55" s="126"/>
      <c r="IG55" s="126"/>
      <c r="IH55" s="126"/>
      <c r="II55" s="126"/>
      <c r="IJ55" s="126"/>
      <c r="IK55" s="126"/>
      <c r="IL55" s="126"/>
      <c r="IM55" s="126"/>
      <c r="IN55" s="126"/>
      <c r="IO55" s="126"/>
      <c r="IP55" s="126"/>
      <c r="IQ55" s="126"/>
      <c r="IR55" s="126"/>
      <c r="IS55" s="126"/>
      <c r="IT55" s="126"/>
      <c r="IU55" s="126"/>
    </row>
    <row r="56" spans="1:255" s="127" customFormat="1">
      <c r="A56" s="47"/>
      <c r="B56" s="125"/>
      <c r="C56" s="125"/>
      <c r="D56" s="126"/>
      <c r="E56" s="126"/>
      <c r="F56" s="126"/>
      <c r="G56" s="126"/>
      <c r="H56" s="126"/>
      <c r="I56" s="126"/>
      <c r="J56" s="126"/>
      <c r="K56" s="126"/>
      <c r="L56" s="126"/>
      <c r="M56" s="126"/>
      <c r="N56" s="126"/>
      <c r="O56" s="126"/>
      <c r="P56" s="126"/>
      <c r="Q56" s="126"/>
      <c r="R56" s="126"/>
      <c r="S56" s="126"/>
      <c r="T56" s="126"/>
      <c r="U56" s="126"/>
      <c r="V56" s="126"/>
      <c r="W56" s="126"/>
      <c r="X56" s="126"/>
      <c r="Y56" s="126"/>
      <c r="Z56" s="126"/>
      <c r="AA56" s="126"/>
      <c r="AB56" s="126"/>
      <c r="AC56" s="126"/>
      <c r="AD56" s="126"/>
      <c r="AE56" s="126"/>
      <c r="AF56" s="126"/>
      <c r="AG56" s="126"/>
      <c r="AH56" s="126"/>
      <c r="AI56" s="126"/>
      <c r="AJ56" s="126"/>
      <c r="AK56" s="126"/>
      <c r="AL56" s="126"/>
      <c r="AM56" s="126"/>
      <c r="AN56" s="126"/>
      <c r="AO56" s="126"/>
      <c r="AP56" s="126"/>
      <c r="AQ56" s="126"/>
      <c r="AR56" s="126"/>
      <c r="AS56" s="126"/>
      <c r="AT56" s="126"/>
      <c r="AU56" s="126"/>
      <c r="AV56" s="126"/>
      <c r="AW56" s="126"/>
      <c r="AX56" s="126"/>
      <c r="AY56" s="126"/>
      <c r="AZ56" s="126"/>
      <c r="BA56" s="126"/>
      <c r="BB56" s="126"/>
      <c r="BC56" s="126"/>
      <c r="BD56" s="126"/>
      <c r="BE56" s="126"/>
      <c r="BF56" s="126"/>
      <c r="BG56" s="126"/>
      <c r="BH56" s="126"/>
      <c r="BI56" s="126"/>
      <c r="BJ56" s="126"/>
      <c r="BK56" s="126"/>
      <c r="BL56" s="126"/>
      <c r="BM56" s="126"/>
      <c r="BN56" s="126"/>
      <c r="BO56" s="126"/>
      <c r="BP56" s="126"/>
      <c r="BQ56" s="126"/>
      <c r="BR56" s="126"/>
      <c r="BS56" s="126"/>
      <c r="BT56" s="126"/>
      <c r="BU56" s="126"/>
      <c r="BV56" s="126"/>
      <c r="BW56" s="126"/>
      <c r="BX56" s="126"/>
      <c r="BY56" s="126"/>
      <c r="BZ56" s="126"/>
      <c r="CA56" s="126"/>
      <c r="CB56" s="126"/>
      <c r="CC56" s="126"/>
      <c r="CD56" s="126"/>
      <c r="CE56" s="126"/>
      <c r="CF56" s="126"/>
      <c r="CG56" s="126"/>
      <c r="CH56" s="126"/>
      <c r="CI56" s="126"/>
      <c r="CJ56" s="126"/>
      <c r="CK56" s="126"/>
      <c r="CL56" s="126"/>
      <c r="CM56" s="126"/>
      <c r="CN56" s="126"/>
      <c r="CO56" s="126"/>
      <c r="CP56" s="126"/>
      <c r="CQ56" s="126"/>
      <c r="CR56" s="126"/>
      <c r="CS56" s="126"/>
      <c r="CT56" s="126"/>
      <c r="CU56" s="126"/>
      <c r="CV56" s="126"/>
      <c r="CW56" s="126"/>
      <c r="CX56" s="126"/>
      <c r="CY56" s="126"/>
      <c r="CZ56" s="126"/>
      <c r="DA56" s="126"/>
      <c r="DB56" s="126"/>
      <c r="DC56" s="126"/>
      <c r="DD56" s="126"/>
      <c r="DE56" s="126"/>
      <c r="DF56" s="126"/>
      <c r="DG56" s="126"/>
      <c r="DH56" s="126"/>
      <c r="DI56" s="126"/>
      <c r="DJ56" s="126"/>
      <c r="DK56" s="126"/>
      <c r="DL56" s="126"/>
      <c r="DM56" s="126"/>
      <c r="DN56" s="126"/>
      <c r="DO56" s="126"/>
      <c r="DP56" s="126"/>
      <c r="DQ56" s="126"/>
      <c r="DR56" s="126"/>
      <c r="DS56" s="126"/>
      <c r="DT56" s="126"/>
      <c r="DU56" s="126"/>
      <c r="DV56" s="126"/>
      <c r="DW56" s="126"/>
      <c r="DX56" s="126"/>
      <c r="DY56" s="126"/>
      <c r="DZ56" s="126"/>
      <c r="EA56" s="126"/>
      <c r="EB56" s="126"/>
      <c r="EC56" s="126"/>
      <c r="ED56" s="126"/>
      <c r="EE56" s="126"/>
      <c r="EF56" s="126"/>
      <c r="EG56" s="126"/>
      <c r="EH56" s="126"/>
      <c r="EI56" s="126"/>
      <c r="EJ56" s="126"/>
      <c r="EK56" s="126"/>
      <c r="EL56" s="126"/>
      <c r="EM56" s="126"/>
      <c r="EN56" s="126"/>
      <c r="EO56" s="126"/>
      <c r="EP56" s="126"/>
      <c r="EQ56" s="126"/>
      <c r="ER56" s="126"/>
      <c r="ES56" s="126"/>
      <c r="ET56" s="126"/>
      <c r="EU56" s="126"/>
      <c r="EV56" s="126"/>
      <c r="EW56" s="126"/>
      <c r="EX56" s="126"/>
      <c r="EY56" s="126"/>
      <c r="EZ56" s="126"/>
      <c r="FA56" s="126"/>
      <c r="FB56" s="126"/>
      <c r="FC56" s="126"/>
      <c r="FD56" s="126"/>
      <c r="FE56" s="126"/>
      <c r="FF56" s="126"/>
      <c r="FG56" s="126"/>
      <c r="FH56" s="126"/>
      <c r="FI56" s="126"/>
      <c r="FJ56" s="126"/>
      <c r="FK56" s="126"/>
      <c r="FL56" s="126"/>
      <c r="FM56" s="126"/>
      <c r="FN56" s="126"/>
      <c r="FO56" s="126"/>
      <c r="FP56" s="126"/>
      <c r="FQ56" s="126"/>
      <c r="FR56" s="126"/>
      <c r="FS56" s="126"/>
      <c r="FT56" s="126"/>
      <c r="FU56" s="126"/>
      <c r="FV56" s="126"/>
      <c r="FW56" s="126"/>
      <c r="FX56" s="126"/>
      <c r="FY56" s="126"/>
      <c r="FZ56" s="126"/>
      <c r="GA56" s="126"/>
      <c r="GB56" s="126"/>
      <c r="GC56" s="126"/>
      <c r="GD56" s="126"/>
      <c r="GE56" s="126"/>
      <c r="GF56" s="126"/>
      <c r="GG56" s="126"/>
      <c r="GH56" s="126"/>
      <c r="GI56" s="126"/>
      <c r="GJ56" s="126"/>
      <c r="GK56" s="126"/>
      <c r="GL56" s="126"/>
      <c r="GM56" s="126"/>
      <c r="GN56" s="126"/>
      <c r="GO56" s="126"/>
      <c r="GP56" s="126"/>
      <c r="GQ56" s="126"/>
      <c r="GR56" s="126"/>
      <c r="GS56" s="126"/>
      <c r="GT56" s="126"/>
      <c r="GU56" s="126"/>
      <c r="GV56" s="126"/>
      <c r="GW56" s="126"/>
      <c r="GX56" s="126"/>
      <c r="GY56" s="126"/>
      <c r="GZ56" s="126"/>
      <c r="HA56" s="126"/>
      <c r="HB56" s="126"/>
      <c r="HC56" s="126"/>
      <c r="HD56" s="126"/>
      <c r="HE56" s="126"/>
      <c r="HF56" s="126"/>
      <c r="HG56" s="126"/>
      <c r="HH56" s="126"/>
      <c r="HI56" s="126"/>
      <c r="HJ56" s="126"/>
      <c r="HK56" s="126"/>
      <c r="HL56" s="126"/>
      <c r="HM56" s="126"/>
      <c r="HN56" s="126"/>
      <c r="HO56" s="126"/>
      <c r="HP56" s="126"/>
      <c r="HQ56" s="126"/>
      <c r="HR56" s="126"/>
      <c r="HS56" s="126"/>
      <c r="HT56" s="126"/>
      <c r="HU56" s="126"/>
      <c r="HV56" s="126"/>
      <c r="HW56" s="126"/>
      <c r="HX56" s="126"/>
      <c r="HY56" s="126"/>
      <c r="HZ56" s="126"/>
      <c r="IA56" s="126"/>
      <c r="IB56" s="126"/>
      <c r="IC56" s="126"/>
      <c r="ID56" s="126"/>
      <c r="IE56" s="126"/>
      <c r="IF56" s="126"/>
      <c r="IG56" s="126"/>
      <c r="IH56" s="126"/>
      <c r="II56" s="126"/>
      <c r="IJ56" s="126"/>
      <c r="IK56" s="126"/>
      <c r="IL56" s="126"/>
      <c r="IM56" s="126"/>
      <c r="IN56" s="126"/>
      <c r="IO56" s="126"/>
      <c r="IP56" s="126"/>
      <c r="IQ56" s="126"/>
      <c r="IR56" s="126"/>
      <c r="IS56" s="126"/>
      <c r="IT56" s="126"/>
      <c r="IU56" s="126"/>
    </row>
    <row r="57" spans="1:255" s="127" customFormat="1" ht="15">
      <c r="A57" s="58" t="s">
        <v>767</v>
      </c>
      <c r="B57" s="125"/>
      <c r="C57" s="125"/>
      <c r="D57" s="126"/>
      <c r="E57" s="126"/>
      <c r="F57" s="126"/>
      <c r="G57" s="126"/>
      <c r="H57" s="126"/>
      <c r="I57" s="126"/>
      <c r="J57" s="126"/>
      <c r="K57" s="126"/>
      <c r="L57" s="126"/>
      <c r="M57" s="126"/>
      <c r="N57" s="126"/>
      <c r="O57" s="126"/>
      <c r="P57" s="126"/>
      <c r="Q57" s="126"/>
      <c r="R57" s="126"/>
      <c r="S57" s="126"/>
      <c r="T57" s="126"/>
      <c r="U57" s="126"/>
      <c r="V57" s="126"/>
      <c r="W57" s="126"/>
      <c r="X57" s="126"/>
      <c r="Y57" s="126"/>
      <c r="Z57" s="126"/>
      <c r="AA57" s="126"/>
      <c r="AB57" s="126"/>
      <c r="AC57" s="126"/>
      <c r="AD57" s="126"/>
      <c r="AE57" s="126"/>
      <c r="AF57" s="126"/>
      <c r="AG57" s="126"/>
      <c r="AH57" s="126"/>
      <c r="AI57" s="126"/>
      <c r="AJ57" s="126"/>
      <c r="AK57" s="126"/>
      <c r="AL57" s="126"/>
      <c r="AM57" s="126"/>
      <c r="AN57" s="126"/>
      <c r="AO57" s="126"/>
      <c r="AP57" s="126"/>
      <c r="AQ57" s="126"/>
      <c r="AR57" s="126"/>
      <c r="AS57" s="126"/>
      <c r="AT57" s="126"/>
      <c r="AU57" s="126"/>
      <c r="AV57" s="126"/>
      <c r="AW57" s="126"/>
      <c r="AX57" s="126"/>
      <c r="AY57" s="126"/>
      <c r="AZ57" s="126"/>
      <c r="BA57" s="126"/>
      <c r="BB57" s="126"/>
      <c r="BC57" s="126"/>
      <c r="BD57" s="126"/>
      <c r="BE57" s="126"/>
      <c r="BF57" s="126"/>
      <c r="BG57" s="126"/>
      <c r="BH57" s="126"/>
      <c r="BI57" s="126"/>
      <c r="BJ57" s="126"/>
      <c r="BK57" s="126"/>
      <c r="BL57" s="126"/>
      <c r="BM57" s="126"/>
      <c r="BN57" s="126"/>
      <c r="BO57" s="126"/>
      <c r="BP57" s="126"/>
      <c r="BQ57" s="126"/>
      <c r="BR57" s="126"/>
      <c r="BS57" s="126"/>
      <c r="BT57" s="126"/>
      <c r="BU57" s="126"/>
      <c r="BV57" s="126"/>
      <c r="BW57" s="126"/>
      <c r="BX57" s="126"/>
      <c r="BY57" s="126"/>
      <c r="BZ57" s="126"/>
      <c r="CA57" s="126"/>
      <c r="CB57" s="126"/>
      <c r="CC57" s="126"/>
      <c r="CD57" s="126"/>
      <c r="CE57" s="126"/>
      <c r="CF57" s="126"/>
      <c r="CG57" s="126"/>
      <c r="CH57" s="126"/>
      <c r="CI57" s="126"/>
      <c r="CJ57" s="126"/>
      <c r="CK57" s="126"/>
      <c r="CL57" s="126"/>
      <c r="CM57" s="126"/>
      <c r="CN57" s="126"/>
      <c r="CO57" s="126"/>
      <c r="CP57" s="126"/>
      <c r="CQ57" s="126"/>
      <c r="CR57" s="126"/>
      <c r="CS57" s="126"/>
      <c r="CT57" s="126"/>
      <c r="CU57" s="126"/>
      <c r="CV57" s="126"/>
      <c r="CW57" s="126"/>
      <c r="CX57" s="126"/>
      <c r="CY57" s="126"/>
      <c r="CZ57" s="126"/>
      <c r="DA57" s="126"/>
      <c r="DB57" s="126"/>
      <c r="DC57" s="126"/>
      <c r="DD57" s="126"/>
      <c r="DE57" s="126"/>
      <c r="DF57" s="126"/>
      <c r="DG57" s="126"/>
      <c r="DH57" s="126"/>
      <c r="DI57" s="126"/>
      <c r="DJ57" s="126"/>
      <c r="DK57" s="126"/>
      <c r="DL57" s="126"/>
      <c r="DM57" s="126"/>
      <c r="DN57" s="126"/>
      <c r="DO57" s="126"/>
      <c r="DP57" s="126"/>
      <c r="DQ57" s="126"/>
      <c r="DR57" s="126"/>
      <c r="DS57" s="126"/>
      <c r="DT57" s="126"/>
      <c r="DU57" s="126"/>
      <c r="DV57" s="126"/>
      <c r="DW57" s="126"/>
      <c r="DX57" s="126"/>
      <c r="DY57" s="126"/>
      <c r="DZ57" s="126"/>
      <c r="EA57" s="126"/>
      <c r="EB57" s="126"/>
      <c r="EC57" s="126"/>
      <c r="ED57" s="126"/>
      <c r="EE57" s="126"/>
      <c r="EF57" s="126"/>
      <c r="EG57" s="126"/>
      <c r="EH57" s="126"/>
      <c r="EI57" s="126"/>
      <c r="EJ57" s="126"/>
      <c r="EK57" s="126"/>
      <c r="EL57" s="126"/>
      <c r="EM57" s="126"/>
      <c r="EN57" s="126"/>
      <c r="EO57" s="126"/>
      <c r="EP57" s="126"/>
      <c r="EQ57" s="126"/>
      <c r="ER57" s="126"/>
      <c r="ES57" s="126"/>
      <c r="ET57" s="126"/>
      <c r="EU57" s="126"/>
      <c r="EV57" s="126"/>
      <c r="EW57" s="126"/>
      <c r="EX57" s="126"/>
      <c r="EY57" s="126"/>
      <c r="EZ57" s="126"/>
      <c r="FA57" s="126"/>
      <c r="FB57" s="126"/>
      <c r="FC57" s="126"/>
      <c r="FD57" s="126"/>
      <c r="FE57" s="126"/>
      <c r="FF57" s="126"/>
      <c r="FG57" s="126"/>
      <c r="FH57" s="126"/>
      <c r="FI57" s="126"/>
      <c r="FJ57" s="126"/>
      <c r="FK57" s="126"/>
      <c r="FL57" s="126"/>
      <c r="FM57" s="126"/>
      <c r="FN57" s="126"/>
      <c r="FO57" s="126"/>
      <c r="FP57" s="126"/>
      <c r="FQ57" s="126"/>
      <c r="FR57" s="126"/>
      <c r="FS57" s="126"/>
      <c r="FT57" s="126"/>
      <c r="FU57" s="126"/>
      <c r="FV57" s="126"/>
      <c r="FW57" s="126"/>
      <c r="FX57" s="126"/>
      <c r="FY57" s="126"/>
      <c r="FZ57" s="126"/>
      <c r="GA57" s="126"/>
      <c r="GB57" s="126"/>
      <c r="GC57" s="126"/>
      <c r="GD57" s="126"/>
      <c r="GE57" s="126"/>
      <c r="GF57" s="126"/>
      <c r="GG57" s="126"/>
      <c r="GH57" s="126"/>
      <c r="GI57" s="126"/>
      <c r="GJ57" s="126"/>
      <c r="GK57" s="126"/>
      <c r="GL57" s="126"/>
      <c r="GM57" s="126"/>
      <c r="GN57" s="126"/>
      <c r="GO57" s="126"/>
      <c r="GP57" s="126"/>
      <c r="GQ57" s="126"/>
      <c r="GR57" s="126"/>
      <c r="GS57" s="126"/>
      <c r="GT57" s="126"/>
      <c r="GU57" s="126"/>
      <c r="GV57" s="126"/>
      <c r="GW57" s="126"/>
      <c r="GX57" s="126"/>
      <c r="GY57" s="126"/>
      <c r="GZ57" s="126"/>
      <c r="HA57" s="126"/>
      <c r="HB57" s="126"/>
      <c r="HC57" s="126"/>
      <c r="HD57" s="126"/>
      <c r="HE57" s="126"/>
      <c r="HF57" s="126"/>
      <c r="HG57" s="126"/>
      <c r="HH57" s="126"/>
      <c r="HI57" s="126"/>
      <c r="HJ57" s="126"/>
      <c r="HK57" s="126"/>
      <c r="HL57" s="126"/>
      <c r="HM57" s="126"/>
      <c r="HN57" s="126"/>
      <c r="HO57" s="126"/>
      <c r="HP57" s="126"/>
      <c r="HQ57" s="126"/>
      <c r="HR57" s="126"/>
      <c r="HS57" s="126"/>
      <c r="HT57" s="126"/>
      <c r="HU57" s="126"/>
      <c r="HV57" s="126"/>
      <c r="HW57" s="126"/>
      <c r="HX57" s="126"/>
      <c r="HY57" s="126"/>
      <c r="HZ57" s="126"/>
      <c r="IA57" s="126"/>
      <c r="IB57" s="126"/>
      <c r="IC57" s="126"/>
      <c r="ID57" s="126"/>
      <c r="IE57" s="126"/>
      <c r="IF57" s="126"/>
      <c r="IG57" s="126"/>
      <c r="IH57" s="126"/>
      <c r="II57" s="126"/>
      <c r="IJ57" s="126"/>
      <c r="IK57" s="126"/>
      <c r="IL57" s="126"/>
      <c r="IM57" s="126"/>
      <c r="IN57" s="126"/>
      <c r="IO57" s="126"/>
      <c r="IP57" s="126"/>
      <c r="IQ57" s="126"/>
      <c r="IR57" s="126"/>
      <c r="IS57" s="126"/>
      <c r="IT57" s="126"/>
      <c r="IU57" s="126"/>
    </row>
    <row r="58" spans="1:255" s="127" customFormat="1" ht="28.5">
      <c r="A58" s="128" t="s">
        <v>768</v>
      </c>
      <c r="B58" s="125"/>
      <c r="C58" s="125"/>
      <c r="D58" s="126"/>
      <c r="E58" s="126"/>
      <c r="F58" s="126"/>
      <c r="G58" s="126"/>
      <c r="H58" s="126"/>
      <c r="I58" s="126"/>
      <c r="J58" s="126"/>
      <c r="K58" s="126"/>
      <c r="L58" s="126"/>
      <c r="M58" s="126"/>
      <c r="N58" s="126"/>
      <c r="O58" s="126"/>
      <c r="P58" s="126"/>
      <c r="Q58" s="126"/>
      <c r="R58" s="126"/>
      <c r="S58" s="126"/>
      <c r="T58" s="126"/>
      <c r="U58" s="126"/>
      <c r="V58" s="126"/>
      <c r="W58" s="126"/>
      <c r="X58" s="126"/>
      <c r="Y58" s="126"/>
      <c r="Z58" s="126"/>
      <c r="AA58" s="126"/>
      <c r="AB58" s="126"/>
      <c r="AC58" s="126"/>
      <c r="AD58" s="126"/>
      <c r="AE58" s="126"/>
      <c r="AF58" s="126"/>
      <c r="AG58" s="126"/>
      <c r="AH58" s="126"/>
      <c r="AI58" s="126"/>
      <c r="AJ58" s="126"/>
      <c r="AK58" s="126"/>
      <c r="AL58" s="126"/>
      <c r="AM58" s="126"/>
      <c r="AN58" s="126"/>
      <c r="AO58" s="126"/>
      <c r="AP58" s="126"/>
      <c r="AQ58" s="126"/>
      <c r="AR58" s="126"/>
      <c r="AS58" s="126"/>
      <c r="AT58" s="126"/>
      <c r="AU58" s="126"/>
      <c r="AV58" s="126"/>
      <c r="AW58" s="126"/>
      <c r="AX58" s="126"/>
      <c r="AY58" s="126"/>
      <c r="AZ58" s="126"/>
      <c r="BA58" s="126"/>
      <c r="BB58" s="126"/>
      <c r="BC58" s="126"/>
      <c r="BD58" s="126"/>
      <c r="BE58" s="126"/>
      <c r="BF58" s="126"/>
      <c r="BG58" s="126"/>
      <c r="BH58" s="126"/>
      <c r="BI58" s="126"/>
      <c r="BJ58" s="126"/>
      <c r="BK58" s="126"/>
      <c r="BL58" s="126"/>
      <c r="BM58" s="126"/>
      <c r="BN58" s="126"/>
      <c r="BO58" s="126"/>
      <c r="BP58" s="126"/>
      <c r="BQ58" s="126"/>
      <c r="BR58" s="126"/>
      <c r="BS58" s="126"/>
      <c r="BT58" s="126"/>
      <c r="BU58" s="126"/>
      <c r="BV58" s="126"/>
      <c r="BW58" s="126"/>
      <c r="BX58" s="126"/>
      <c r="BY58" s="126"/>
      <c r="BZ58" s="126"/>
      <c r="CA58" s="126"/>
      <c r="CB58" s="126"/>
      <c r="CC58" s="126"/>
      <c r="CD58" s="126"/>
      <c r="CE58" s="126"/>
      <c r="CF58" s="126"/>
      <c r="CG58" s="126"/>
      <c r="CH58" s="126"/>
      <c r="CI58" s="126"/>
      <c r="CJ58" s="126"/>
      <c r="CK58" s="126"/>
      <c r="CL58" s="126"/>
      <c r="CM58" s="126"/>
      <c r="CN58" s="126"/>
      <c r="CO58" s="126"/>
      <c r="CP58" s="126"/>
      <c r="CQ58" s="126"/>
      <c r="CR58" s="126"/>
      <c r="CS58" s="126"/>
      <c r="CT58" s="126"/>
      <c r="CU58" s="126"/>
      <c r="CV58" s="126"/>
      <c r="CW58" s="126"/>
      <c r="CX58" s="126"/>
      <c r="CY58" s="126"/>
      <c r="CZ58" s="126"/>
      <c r="DA58" s="126"/>
      <c r="DB58" s="126"/>
      <c r="DC58" s="126"/>
      <c r="DD58" s="126"/>
      <c r="DE58" s="126"/>
      <c r="DF58" s="126"/>
      <c r="DG58" s="126"/>
      <c r="DH58" s="126"/>
      <c r="DI58" s="126"/>
      <c r="DJ58" s="126"/>
      <c r="DK58" s="126"/>
      <c r="DL58" s="126"/>
      <c r="DM58" s="126"/>
      <c r="DN58" s="126"/>
      <c r="DO58" s="126"/>
      <c r="DP58" s="126"/>
      <c r="DQ58" s="126"/>
      <c r="DR58" s="126"/>
      <c r="DS58" s="126"/>
      <c r="DT58" s="126"/>
      <c r="DU58" s="126"/>
      <c r="DV58" s="126"/>
      <c r="DW58" s="126"/>
      <c r="DX58" s="126"/>
      <c r="DY58" s="126"/>
      <c r="DZ58" s="126"/>
      <c r="EA58" s="126"/>
      <c r="EB58" s="126"/>
      <c r="EC58" s="126"/>
      <c r="ED58" s="126"/>
      <c r="EE58" s="126"/>
      <c r="EF58" s="126"/>
      <c r="EG58" s="126"/>
      <c r="EH58" s="126"/>
      <c r="EI58" s="126"/>
      <c r="EJ58" s="126"/>
      <c r="EK58" s="126"/>
      <c r="EL58" s="126"/>
      <c r="EM58" s="126"/>
      <c r="EN58" s="126"/>
      <c r="EO58" s="126"/>
      <c r="EP58" s="126"/>
      <c r="EQ58" s="126"/>
      <c r="ER58" s="126"/>
      <c r="ES58" s="126"/>
      <c r="ET58" s="126"/>
      <c r="EU58" s="126"/>
      <c r="EV58" s="126"/>
      <c r="EW58" s="126"/>
      <c r="EX58" s="126"/>
      <c r="EY58" s="126"/>
      <c r="EZ58" s="126"/>
      <c r="FA58" s="126"/>
      <c r="FB58" s="126"/>
      <c r="FC58" s="126"/>
      <c r="FD58" s="126"/>
      <c r="FE58" s="126"/>
      <c r="FF58" s="126"/>
      <c r="FG58" s="126"/>
      <c r="FH58" s="126"/>
      <c r="FI58" s="126"/>
      <c r="FJ58" s="126"/>
      <c r="FK58" s="126"/>
      <c r="FL58" s="126"/>
      <c r="FM58" s="126"/>
      <c r="FN58" s="126"/>
      <c r="FO58" s="126"/>
      <c r="FP58" s="126"/>
      <c r="FQ58" s="126"/>
      <c r="FR58" s="126"/>
      <c r="FS58" s="126"/>
      <c r="FT58" s="126"/>
      <c r="FU58" s="126"/>
      <c r="FV58" s="126"/>
      <c r="FW58" s="126"/>
      <c r="FX58" s="126"/>
      <c r="FY58" s="126"/>
      <c r="FZ58" s="126"/>
      <c r="GA58" s="126"/>
      <c r="GB58" s="126"/>
      <c r="GC58" s="126"/>
      <c r="GD58" s="126"/>
      <c r="GE58" s="126"/>
      <c r="GF58" s="126"/>
      <c r="GG58" s="126"/>
      <c r="GH58" s="126"/>
      <c r="GI58" s="126"/>
      <c r="GJ58" s="126"/>
      <c r="GK58" s="126"/>
      <c r="GL58" s="126"/>
      <c r="GM58" s="126"/>
      <c r="GN58" s="126"/>
      <c r="GO58" s="126"/>
      <c r="GP58" s="126"/>
      <c r="GQ58" s="126"/>
      <c r="GR58" s="126"/>
      <c r="GS58" s="126"/>
      <c r="GT58" s="126"/>
      <c r="GU58" s="126"/>
      <c r="GV58" s="126"/>
      <c r="GW58" s="126"/>
      <c r="GX58" s="126"/>
      <c r="GY58" s="126"/>
      <c r="GZ58" s="126"/>
      <c r="HA58" s="126"/>
      <c r="HB58" s="126"/>
      <c r="HC58" s="126"/>
      <c r="HD58" s="126"/>
      <c r="HE58" s="126"/>
      <c r="HF58" s="126"/>
      <c r="HG58" s="126"/>
      <c r="HH58" s="126"/>
      <c r="HI58" s="126"/>
      <c r="HJ58" s="126"/>
      <c r="HK58" s="126"/>
      <c r="HL58" s="126"/>
      <c r="HM58" s="126"/>
      <c r="HN58" s="126"/>
      <c r="HO58" s="126"/>
      <c r="HP58" s="126"/>
      <c r="HQ58" s="126"/>
      <c r="HR58" s="126"/>
      <c r="HS58" s="126"/>
      <c r="HT58" s="126"/>
      <c r="HU58" s="126"/>
      <c r="HV58" s="126"/>
      <c r="HW58" s="126"/>
      <c r="HX58" s="126"/>
      <c r="HY58" s="126"/>
      <c r="HZ58" s="126"/>
      <c r="IA58" s="126"/>
      <c r="IB58" s="126"/>
      <c r="IC58" s="126"/>
      <c r="ID58" s="126"/>
      <c r="IE58" s="126"/>
      <c r="IF58" s="126"/>
      <c r="IG58" s="126"/>
      <c r="IH58" s="126"/>
      <c r="II58" s="126"/>
      <c r="IJ58" s="126"/>
      <c r="IK58" s="126"/>
      <c r="IL58" s="126"/>
      <c r="IM58" s="126"/>
      <c r="IN58" s="126"/>
      <c r="IO58" s="126"/>
      <c r="IP58" s="126"/>
      <c r="IQ58" s="126"/>
      <c r="IR58" s="126"/>
      <c r="IS58" s="126"/>
      <c r="IT58" s="126"/>
      <c r="IU58" s="126"/>
    </row>
    <row r="59" spans="1:255" s="127" customFormat="1">
      <c r="A59" s="128" t="s">
        <v>769</v>
      </c>
      <c r="B59" s="125"/>
      <c r="C59" s="125"/>
      <c r="D59" s="126"/>
      <c r="E59" s="126"/>
      <c r="F59" s="126"/>
      <c r="G59" s="126"/>
      <c r="H59" s="126"/>
      <c r="I59" s="126"/>
      <c r="J59" s="126"/>
      <c r="K59" s="126"/>
      <c r="L59" s="126"/>
      <c r="M59" s="126"/>
      <c r="N59" s="126"/>
      <c r="O59" s="126"/>
      <c r="P59" s="126"/>
      <c r="Q59" s="126"/>
      <c r="R59" s="126"/>
      <c r="S59" s="126"/>
      <c r="T59" s="126"/>
      <c r="U59" s="126"/>
      <c r="V59" s="126"/>
      <c r="W59" s="126"/>
      <c r="X59" s="126"/>
      <c r="Y59" s="126"/>
      <c r="Z59" s="126"/>
      <c r="AA59" s="126"/>
      <c r="AB59" s="126"/>
      <c r="AC59" s="126"/>
      <c r="AD59" s="126"/>
      <c r="AE59" s="126"/>
      <c r="AF59" s="126"/>
      <c r="AG59" s="126"/>
      <c r="AH59" s="126"/>
      <c r="AI59" s="126"/>
      <c r="AJ59" s="126"/>
      <c r="AK59" s="126"/>
      <c r="AL59" s="126"/>
      <c r="AM59" s="126"/>
      <c r="AN59" s="126"/>
      <c r="AO59" s="126"/>
      <c r="AP59" s="126"/>
      <c r="AQ59" s="126"/>
      <c r="AR59" s="126"/>
      <c r="AS59" s="126"/>
      <c r="AT59" s="126"/>
      <c r="AU59" s="126"/>
      <c r="AV59" s="126"/>
      <c r="AW59" s="126"/>
      <c r="AX59" s="126"/>
      <c r="AY59" s="126"/>
      <c r="AZ59" s="126"/>
      <c r="BA59" s="126"/>
      <c r="BB59" s="126"/>
      <c r="BC59" s="126"/>
      <c r="BD59" s="126"/>
      <c r="BE59" s="126"/>
      <c r="BF59" s="126"/>
      <c r="BG59" s="126"/>
      <c r="BH59" s="126"/>
      <c r="BI59" s="126"/>
      <c r="BJ59" s="126"/>
      <c r="BK59" s="126"/>
      <c r="BL59" s="126"/>
      <c r="BM59" s="126"/>
      <c r="BN59" s="126"/>
      <c r="BO59" s="126"/>
      <c r="BP59" s="126"/>
      <c r="BQ59" s="126"/>
      <c r="BR59" s="126"/>
      <c r="BS59" s="126"/>
      <c r="BT59" s="126"/>
      <c r="BU59" s="126"/>
      <c r="BV59" s="126"/>
      <c r="BW59" s="126"/>
      <c r="BX59" s="126"/>
      <c r="BY59" s="126"/>
      <c r="BZ59" s="126"/>
      <c r="CA59" s="126"/>
      <c r="CB59" s="126"/>
      <c r="CC59" s="126"/>
      <c r="CD59" s="126"/>
      <c r="CE59" s="126"/>
      <c r="CF59" s="126"/>
      <c r="CG59" s="126"/>
      <c r="CH59" s="126"/>
      <c r="CI59" s="126"/>
      <c r="CJ59" s="126"/>
      <c r="CK59" s="126"/>
      <c r="CL59" s="126"/>
      <c r="CM59" s="126"/>
      <c r="CN59" s="126"/>
      <c r="CO59" s="126"/>
      <c r="CP59" s="126"/>
      <c r="CQ59" s="126"/>
      <c r="CR59" s="126"/>
      <c r="CS59" s="126"/>
      <c r="CT59" s="126"/>
      <c r="CU59" s="126"/>
      <c r="CV59" s="126"/>
      <c r="CW59" s="126"/>
      <c r="CX59" s="126"/>
      <c r="CY59" s="126"/>
      <c r="CZ59" s="126"/>
      <c r="DA59" s="126"/>
      <c r="DB59" s="126"/>
      <c r="DC59" s="126"/>
      <c r="DD59" s="126"/>
      <c r="DE59" s="126"/>
      <c r="DF59" s="126"/>
      <c r="DG59" s="126"/>
      <c r="DH59" s="126"/>
      <c r="DI59" s="126"/>
      <c r="DJ59" s="126"/>
      <c r="DK59" s="126"/>
      <c r="DL59" s="126"/>
      <c r="DM59" s="126"/>
      <c r="DN59" s="126"/>
      <c r="DO59" s="126"/>
      <c r="DP59" s="126"/>
      <c r="DQ59" s="126"/>
      <c r="DR59" s="126"/>
      <c r="DS59" s="126"/>
      <c r="DT59" s="126"/>
      <c r="DU59" s="126"/>
      <c r="DV59" s="126"/>
      <c r="DW59" s="126"/>
      <c r="DX59" s="126"/>
      <c r="DY59" s="126"/>
      <c r="DZ59" s="126"/>
      <c r="EA59" s="126"/>
      <c r="EB59" s="126"/>
      <c r="EC59" s="126"/>
      <c r="ED59" s="126"/>
      <c r="EE59" s="126"/>
      <c r="EF59" s="126"/>
      <c r="EG59" s="126"/>
      <c r="EH59" s="126"/>
      <c r="EI59" s="126"/>
      <c r="EJ59" s="126"/>
      <c r="EK59" s="126"/>
      <c r="EL59" s="126"/>
      <c r="EM59" s="126"/>
      <c r="EN59" s="126"/>
      <c r="EO59" s="126"/>
      <c r="EP59" s="126"/>
      <c r="EQ59" s="126"/>
      <c r="ER59" s="126"/>
      <c r="ES59" s="126"/>
      <c r="ET59" s="126"/>
      <c r="EU59" s="126"/>
      <c r="EV59" s="126"/>
      <c r="EW59" s="126"/>
      <c r="EX59" s="126"/>
      <c r="EY59" s="126"/>
      <c r="EZ59" s="126"/>
      <c r="FA59" s="126"/>
      <c r="FB59" s="126"/>
      <c r="FC59" s="126"/>
      <c r="FD59" s="126"/>
      <c r="FE59" s="126"/>
      <c r="FF59" s="126"/>
      <c r="FG59" s="126"/>
      <c r="FH59" s="126"/>
      <c r="FI59" s="126"/>
      <c r="FJ59" s="126"/>
      <c r="FK59" s="126"/>
      <c r="FL59" s="126"/>
      <c r="FM59" s="126"/>
      <c r="FN59" s="126"/>
      <c r="FO59" s="126"/>
      <c r="FP59" s="126"/>
      <c r="FQ59" s="126"/>
      <c r="FR59" s="126"/>
      <c r="FS59" s="126"/>
      <c r="FT59" s="126"/>
      <c r="FU59" s="126"/>
      <c r="FV59" s="126"/>
      <c r="FW59" s="126"/>
      <c r="FX59" s="126"/>
      <c r="FY59" s="126"/>
      <c r="FZ59" s="126"/>
      <c r="GA59" s="126"/>
      <c r="GB59" s="126"/>
      <c r="GC59" s="126"/>
      <c r="GD59" s="126"/>
      <c r="GE59" s="126"/>
      <c r="GF59" s="126"/>
      <c r="GG59" s="126"/>
      <c r="GH59" s="126"/>
      <c r="GI59" s="126"/>
      <c r="GJ59" s="126"/>
      <c r="GK59" s="126"/>
      <c r="GL59" s="126"/>
      <c r="GM59" s="126"/>
      <c r="GN59" s="126"/>
      <c r="GO59" s="126"/>
      <c r="GP59" s="126"/>
      <c r="GQ59" s="126"/>
      <c r="GR59" s="126"/>
      <c r="GS59" s="126"/>
      <c r="GT59" s="126"/>
      <c r="GU59" s="126"/>
      <c r="GV59" s="126"/>
      <c r="GW59" s="126"/>
      <c r="GX59" s="126"/>
      <c r="GY59" s="126"/>
      <c r="GZ59" s="126"/>
      <c r="HA59" s="126"/>
      <c r="HB59" s="126"/>
      <c r="HC59" s="126"/>
      <c r="HD59" s="126"/>
      <c r="HE59" s="126"/>
      <c r="HF59" s="126"/>
      <c r="HG59" s="126"/>
      <c r="HH59" s="126"/>
      <c r="HI59" s="126"/>
      <c r="HJ59" s="126"/>
      <c r="HK59" s="126"/>
      <c r="HL59" s="126"/>
      <c r="HM59" s="126"/>
      <c r="HN59" s="126"/>
      <c r="HO59" s="126"/>
      <c r="HP59" s="126"/>
      <c r="HQ59" s="126"/>
      <c r="HR59" s="126"/>
      <c r="HS59" s="126"/>
      <c r="HT59" s="126"/>
      <c r="HU59" s="126"/>
      <c r="HV59" s="126"/>
      <c r="HW59" s="126"/>
      <c r="HX59" s="126"/>
      <c r="HY59" s="126"/>
      <c r="HZ59" s="126"/>
      <c r="IA59" s="126"/>
      <c r="IB59" s="126"/>
      <c r="IC59" s="126"/>
      <c r="ID59" s="126"/>
      <c r="IE59" s="126"/>
      <c r="IF59" s="126"/>
      <c r="IG59" s="126"/>
      <c r="IH59" s="126"/>
      <c r="II59" s="126"/>
      <c r="IJ59" s="126"/>
      <c r="IK59" s="126"/>
      <c r="IL59" s="126"/>
      <c r="IM59" s="126"/>
      <c r="IN59" s="126"/>
      <c r="IO59" s="126"/>
      <c r="IP59" s="126"/>
      <c r="IQ59" s="126"/>
      <c r="IR59" s="126"/>
      <c r="IS59" s="126"/>
      <c r="IT59" s="126"/>
      <c r="IU59" s="126"/>
    </row>
    <row r="60" spans="1:255" s="127" customFormat="1" ht="28.5">
      <c r="A60" s="128" t="s">
        <v>770</v>
      </c>
      <c r="B60" s="125"/>
      <c r="C60" s="125"/>
      <c r="D60" s="126"/>
      <c r="E60" s="126"/>
      <c r="F60" s="126"/>
      <c r="G60" s="126"/>
      <c r="H60" s="126"/>
      <c r="I60" s="126"/>
      <c r="J60" s="126"/>
      <c r="K60" s="126"/>
      <c r="L60" s="126"/>
      <c r="M60" s="126"/>
      <c r="N60" s="126"/>
      <c r="O60" s="126"/>
      <c r="P60" s="126"/>
      <c r="Q60" s="126"/>
      <c r="R60" s="126"/>
      <c r="S60" s="126"/>
      <c r="T60" s="126"/>
      <c r="U60" s="126"/>
      <c r="V60" s="126"/>
      <c r="W60" s="126"/>
      <c r="X60" s="126"/>
      <c r="Y60" s="126"/>
      <c r="Z60" s="126"/>
      <c r="AA60" s="126"/>
      <c r="AB60" s="126"/>
      <c r="AC60" s="126"/>
      <c r="AD60" s="126"/>
      <c r="AE60" s="126"/>
      <c r="AF60" s="126"/>
      <c r="AG60" s="126"/>
      <c r="AH60" s="126"/>
      <c r="AI60" s="126"/>
      <c r="AJ60" s="126"/>
      <c r="AK60" s="126"/>
      <c r="AL60" s="126"/>
      <c r="AM60" s="126"/>
      <c r="AN60" s="126"/>
      <c r="AO60" s="126"/>
      <c r="AP60" s="126"/>
      <c r="AQ60" s="126"/>
      <c r="AR60" s="126"/>
      <c r="AS60" s="126"/>
      <c r="AT60" s="126"/>
      <c r="AU60" s="126"/>
      <c r="AV60" s="126"/>
      <c r="AW60" s="126"/>
      <c r="AX60" s="126"/>
      <c r="AY60" s="126"/>
      <c r="AZ60" s="126"/>
      <c r="BA60" s="126"/>
      <c r="BB60" s="126"/>
      <c r="BC60" s="126"/>
      <c r="BD60" s="126"/>
      <c r="BE60" s="126"/>
      <c r="BF60" s="126"/>
      <c r="BG60" s="126"/>
      <c r="BH60" s="126"/>
      <c r="BI60" s="126"/>
      <c r="BJ60" s="126"/>
      <c r="BK60" s="126"/>
      <c r="BL60" s="126"/>
      <c r="BM60" s="126"/>
      <c r="BN60" s="126"/>
      <c r="BO60" s="126"/>
      <c r="BP60" s="126"/>
      <c r="BQ60" s="126"/>
      <c r="BR60" s="126"/>
      <c r="BS60" s="126"/>
      <c r="BT60" s="126"/>
      <c r="BU60" s="126"/>
      <c r="BV60" s="126"/>
      <c r="BW60" s="126"/>
      <c r="BX60" s="126"/>
      <c r="BY60" s="126"/>
      <c r="BZ60" s="126"/>
      <c r="CA60" s="126"/>
      <c r="CB60" s="126"/>
      <c r="CC60" s="126"/>
      <c r="CD60" s="126"/>
      <c r="CE60" s="126"/>
      <c r="CF60" s="126"/>
      <c r="CG60" s="126"/>
      <c r="CH60" s="126"/>
      <c r="CI60" s="126"/>
      <c r="CJ60" s="126"/>
      <c r="CK60" s="126"/>
      <c r="CL60" s="126"/>
      <c r="CM60" s="126"/>
      <c r="CN60" s="126"/>
      <c r="CO60" s="126"/>
      <c r="CP60" s="126"/>
      <c r="CQ60" s="126"/>
      <c r="CR60" s="126"/>
      <c r="CS60" s="126"/>
      <c r="CT60" s="126"/>
      <c r="CU60" s="126"/>
      <c r="CV60" s="126"/>
      <c r="CW60" s="126"/>
      <c r="CX60" s="126"/>
      <c r="CY60" s="126"/>
      <c r="CZ60" s="126"/>
      <c r="DA60" s="126"/>
      <c r="DB60" s="126"/>
      <c r="DC60" s="126"/>
      <c r="DD60" s="126"/>
      <c r="DE60" s="126"/>
      <c r="DF60" s="126"/>
      <c r="DG60" s="126"/>
      <c r="DH60" s="126"/>
      <c r="DI60" s="126"/>
      <c r="DJ60" s="126"/>
      <c r="DK60" s="126"/>
      <c r="DL60" s="126"/>
      <c r="DM60" s="126"/>
      <c r="DN60" s="126"/>
      <c r="DO60" s="126"/>
      <c r="DP60" s="126"/>
      <c r="DQ60" s="126"/>
      <c r="DR60" s="126"/>
      <c r="DS60" s="126"/>
      <c r="DT60" s="126"/>
      <c r="DU60" s="126"/>
      <c r="DV60" s="126"/>
      <c r="DW60" s="126"/>
      <c r="DX60" s="126"/>
      <c r="DY60" s="126"/>
      <c r="DZ60" s="126"/>
      <c r="EA60" s="126"/>
      <c r="EB60" s="126"/>
      <c r="EC60" s="126"/>
      <c r="ED60" s="126"/>
      <c r="EE60" s="126"/>
      <c r="EF60" s="126"/>
      <c r="EG60" s="126"/>
      <c r="EH60" s="126"/>
      <c r="EI60" s="126"/>
      <c r="EJ60" s="126"/>
      <c r="EK60" s="126"/>
      <c r="EL60" s="126"/>
      <c r="EM60" s="126"/>
      <c r="EN60" s="126"/>
      <c r="EO60" s="126"/>
      <c r="EP60" s="126"/>
      <c r="EQ60" s="126"/>
      <c r="ER60" s="126"/>
      <c r="ES60" s="126"/>
      <c r="ET60" s="126"/>
      <c r="EU60" s="126"/>
      <c r="EV60" s="126"/>
      <c r="EW60" s="126"/>
      <c r="EX60" s="126"/>
      <c r="EY60" s="126"/>
      <c r="EZ60" s="126"/>
      <c r="FA60" s="126"/>
      <c r="FB60" s="126"/>
      <c r="FC60" s="126"/>
      <c r="FD60" s="126"/>
      <c r="FE60" s="126"/>
      <c r="FF60" s="126"/>
      <c r="FG60" s="126"/>
      <c r="FH60" s="126"/>
      <c r="FI60" s="126"/>
      <c r="FJ60" s="126"/>
      <c r="FK60" s="126"/>
      <c r="FL60" s="126"/>
      <c r="FM60" s="126"/>
      <c r="FN60" s="126"/>
      <c r="FO60" s="126"/>
      <c r="FP60" s="126"/>
      <c r="FQ60" s="126"/>
      <c r="FR60" s="126"/>
      <c r="FS60" s="126"/>
      <c r="FT60" s="126"/>
      <c r="FU60" s="126"/>
      <c r="FV60" s="126"/>
      <c r="FW60" s="126"/>
      <c r="FX60" s="126"/>
      <c r="FY60" s="126"/>
      <c r="FZ60" s="126"/>
      <c r="GA60" s="126"/>
      <c r="GB60" s="126"/>
      <c r="GC60" s="126"/>
      <c r="GD60" s="126"/>
      <c r="GE60" s="126"/>
      <c r="GF60" s="126"/>
      <c r="GG60" s="126"/>
      <c r="GH60" s="126"/>
      <c r="GI60" s="126"/>
      <c r="GJ60" s="126"/>
      <c r="GK60" s="126"/>
      <c r="GL60" s="126"/>
      <c r="GM60" s="126"/>
      <c r="GN60" s="126"/>
      <c r="GO60" s="126"/>
      <c r="GP60" s="126"/>
      <c r="GQ60" s="126"/>
      <c r="GR60" s="126"/>
      <c r="GS60" s="126"/>
      <c r="GT60" s="126"/>
      <c r="GU60" s="126"/>
      <c r="GV60" s="126"/>
      <c r="GW60" s="126"/>
      <c r="GX60" s="126"/>
      <c r="GY60" s="126"/>
      <c r="GZ60" s="126"/>
      <c r="HA60" s="126"/>
      <c r="HB60" s="126"/>
      <c r="HC60" s="126"/>
      <c r="HD60" s="126"/>
      <c r="HE60" s="126"/>
      <c r="HF60" s="126"/>
      <c r="HG60" s="126"/>
      <c r="HH60" s="126"/>
      <c r="HI60" s="126"/>
      <c r="HJ60" s="126"/>
      <c r="HK60" s="126"/>
      <c r="HL60" s="126"/>
      <c r="HM60" s="126"/>
      <c r="HN60" s="126"/>
      <c r="HO60" s="126"/>
      <c r="HP60" s="126"/>
      <c r="HQ60" s="126"/>
      <c r="HR60" s="126"/>
      <c r="HS60" s="126"/>
      <c r="HT60" s="126"/>
      <c r="HU60" s="126"/>
      <c r="HV60" s="126"/>
      <c r="HW60" s="126"/>
      <c r="HX60" s="126"/>
      <c r="HY60" s="126"/>
      <c r="HZ60" s="126"/>
      <c r="IA60" s="126"/>
      <c r="IB60" s="126"/>
      <c r="IC60" s="126"/>
      <c r="ID60" s="126"/>
      <c r="IE60" s="126"/>
      <c r="IF60" s="126"/>
      <c r="IG60" s="126"/>
      <c r="IH60" s="126"/>
      <c r="II60" s="126"/>
      <c r="IJ60" s="126"/>
      <c r="IK60" s="126"/>
      <c r="IL60" s="126"/>
      <c r="IM60" s="126"/>
      <c r="IN60" s="126"/>
      <c r="IO60" s="126"/>
      <c r="IP60" s="126"/>
      <c r="IQ60" s="126"/>
      <c r="IR60" s="126"/>
      <c r="IS60" s="126"/>
      <c r="IT60" s="126"/>
      <c r="IU60" s="126"/>
    </row>
    <row r="61" spans="1:255" s="127" customFormat="1">
      <c r="A61" s="128" t="s">
        <v>771</v>
      </c>
      <c r="B61" s="125"/>
      <c r="C61" s="125"/>
      <c r="D61" s="126"/>
      <c r="E61" s="126"/>
      <c r="F61" s="126"/>
      <c r="G61" s="126"/>
      <c r="H61" s="126"/>
      <c r="I61" s="126"/>
      <c r="J61" s="126"/>
      <c r="K61" s="126"/>
      <c r="L61" s="126"/>
      <c r="M61" s="126"/>
      <c r="N61" s="126"/>
      <c r="O61" s="126"/>
      <c r="P61" s="126"/>
      <c r="Q61" s="126"/>
      <c r="R61" s="126"/>
      <c r="S61" s="126"/>
      <c r="T61" s="126"/>
      <c r="U61" s="126"/>
      <c r="V61" s="126"/>
      <c r="W61" s="126"/>
      <c r="X61" s="126"/>
      <c r="Y61" s="126"/>
      <c r="Z61" s="126"/>
      <c r="AA61" s="126"/>
      <c r="AB61" s="126"/>
      <c r="AC61" s="126"/>
      <c r="AD61" s="126"/>
      <c r="AE61" s="126"/>
      <c r="AF61" s="126"/>
      <c r="AG61" s="126"/>
      <c r="AH61" s="126"/>
      <c r="AI61" s="126"/>
      <c r="AJ61" s="126"/>
      <c r="AK61" s="126"/>
      <c r="AL61" s="126"/>
      <c r="AM61" s="126"/>
      <c r="AN61" s="126"/>
      <c r="AO61" s="126"/>
      <c r="AP61" s="126"/>
      <c r="AQ61" s="126"/>
      <c r="AR61" s="126"/>
      <c r="AS61" s="126"/>
      <c r="AT61" s="126"/>
      <c r="AU61" s="126"/>
      <c r="AV61" s="126"/>
      <c r="AW61" s="126"/>
      <c r="AX61" s="126"/>
      <c r="AY61" s="126"/>
      <c r="AZ61" s="126"/>
      <c r="BA61" s="126"/>
      <c r="BB61" s="126"/>
      <c r="BC61" s="126"/>
      <c r="BD61" s="126"/>
      <c r="BE61" s="126"/>
      <c r="BF61" s="126"/>
      <c r="BG61" s="126"/>
      <c r="BH61" s="126"/>
      <c r="BI61" s="126"/>
      <c r="BJ61" s="126"/>
      <c r="BK61" s="126"/>
      <c r="BL61" s="126"/>
      <c r="BM61" s="126"/>
      <c r="BN61" s="126"/>
      <c r="BO61" s="126"/>
      <c r="BP61" s="126"/>
      <c r="BQ61" s="126"/>
      <c r="BR61" s="126"/>
      <c r="BS61" s="126"/>
      <c r="BT61" s="126"/>
      <c r="BU61" s="126"/>
      <c r="BV61" s="126"/>
      <c r="BW61" s="126"/>
      <c r="BX61" s="126"/>
      <c r="BY61" s="126"/>
      <c r="BZ61" s="126"/>
      <c r="CA61" s="126"/>
      <c r="CB61" s="126"/>
      <c r="CC61" s="126"/>
      <c r="CD61" s="126"/>
      <c r="CE61" s="126"/>
      <c r="CF61" s="126"/>
      <c r="CG61" s="126"/>
      <c r="CH61" s="126"/>
      <c r="CI61" s="126"/>
      <c r="CJ61" s="126"/>
      <c r="CK61" s="126"/>
      <c r="CL61" s="126"/>
      <c r="CM61" s="126"/>
      <c r="CN61" s="126"/>
      <c r="CO61" s="126"/>
      <c r="CP61" s="126"/>
      <c r="CQ61" s="126"/>
      <c r="CR61" s="126"/>
      <c r="CS61" s="126"/>
      <c r="CT61" s="126"/>
      <c r="CU61" s="126"/>
      <c r="CV61" s="126"/>
      <c r="CW61" s="126"/>
      <c r="CX61" s="126"/>
      <c r="CY61" s="126"/>
      <c r="CZ61" s="126"/>
      <c r="DA61" s="126"/>
      <c r="DB61" s="126"/>
      <c r="DC61" s="126"/>
      <c r="DD61" s="126"/>
      <c r="DE61" s="126"/>
      <c r="DF61" s="126"/>
      <c r="DG61" s="126"/>
      <c r="DH61" s="126"/>
      <c r="DI61" s="126"/>
      <c r="DJ61" s="126"/>
      <c r="DK61" s="126"/>
      <c r="DL61" s="126"/>
      <c r="DM61" s="126"/>
      <c r="DN61" s="126"/>
      <c r="DO61" s="126"/>
      <c r="DP61" s="126"/>
      <c r="DQ61" s="126"/>
      <c r="DR61" s="126"/>
      <c r="DS61" s="126"/>
      <c r="DT61" s="126"/>
      <c r="DU61" s="126"/>
      <c r="DV61" s="126"/>
      <c r="DW61" s="126"/>
      <c r="DX61" s="126"/>
      <c r="DY61" s="126"/>
      <c r="DZ61" s="126"/>
      <c r="EA61" s="126"/>
      <c r="EB61" s="126"/>
      <c r="EC61" s="126"/>
      <c r="ED61" s="126"/>
      <c r="EE61" s="126"/>
      <c r="EF61" s="126"/>
      <c r="EG61" s="126"/>
      <c r="EH61" s="126"/>
      <c r="EI61" s="126"/>
      <c r="EJ61" s="126"/>
      <c r="EK61" s="126"/>
      <c r="EL61" s="126"/>
      <c r="EM61" s="126"/>
      <c r="EN61" s="126"/>
      <c r="EO61" s="126"/>
      <c r="EP61" s="126"/>
      <c r="EQ61" s="126"/>
      <c r="ER61" s="126"/>
      <c r="ES61" s="126"/>
      <c r="ET61" s="126"/>
      <c r="EU61" s="126"/>
      <c r="EV61" s="126"/>
      <c r="EW61" s="126"/>
      <c r="EX61" s="126"/>
      <c r="EY61" s="126"/>
      <c r="EZ61" s="126"/>
      <c r="FA61" s="126"/>
      <c r="FB61" s="126"/>
      <c r="FC61" s="126"/>
      <c r="FD61" s="126"/>
      <c r="FE61" s="126"/>
      <c r="FF61" s="126"/>
      <c r="FG61" s="126"/>
      <c r="FH61" s="126"/>
      <c r="FI61" s="126"/>
      <c r="FJ61" s="126"/>
      <c r="FK61" s="126"/>
      <c r="FL61" s="126"/>
      <c r="FM61" s="126"/>
      <c r="FN61" s="126"/>
      <c r="FO61" s="126"/>
      <c r="FP61" s="126"/>
      <c r="FQ61" s="126"/>
      <c r="FR61" s="126"/>
      <c r="FS61" s="126"/>
      <c r="FT61" s="126"/>
      <c r="FU61" s="126"/>
      <c r="FV61" s="126"/>
      <c r="FW61" s="126"/>
      <c r="FX61" s="126"/>
      <c r="FY61" s="126"/>
      <c r="FZ61" s="126"/>
      <c r="GA61" s="126"/>
      <c r="GB61" s="126"/>
      <c r="GC61" s="126"/>
      <c r="GD61" s="126"/>
      <c r="GE61" s="126"/>
      <c r="GF61" s="126"/>
      <c r="GG61" s="126"/>
      <c r="GH61" s="126"/>
      <c r="GI61" s="126"/>
      <c r="GJ61" s="126"/>
      <c r="GK61" s="126"/>
      <c r="GL61" s="126"/>
      <c r="GM61" s="126"/>
      <c r="GN61" s="126"/>
      <c r="GO61" s="126"/>
      <c r="GP61" s="126"/>
      <c r="GQ61" s="126"/>
      <c r="GR61" s="126"/>
      <c r="GS61" s="126"/>
      <c r="GT61" s="126"/>
      <c r="GU61" s="126"/>
      <c r="GV61" s="126"/>
      <c r="GW61" s="126"/>
      <c r="GX61" s="126"/>
      <c r="GY61" s="126"/>
      <c r="GZ61" s="126"/>
      <c r="HA61" s="126"/>
      <c r="HB61" s="126"/>
      <c r="HC61" s="126"/>
      <c r="HD61" s="126"/>
      <c r="HE61" s="126"/>
      <c r="HF61" s="126"/>
      <c r="HG61" s="126"/>
      <c r="HH61" s="126"/>
      <c r="HI61" s="126"/>
      <c r="HJ61" s="126"/>
      <c r="HK61" s="126"/>
      <c r="HL61" s="126"/>
      <c r="HM61" s="126"/>
      <c r="HN61" s="126"/>
      <c r="HO61" s="126"/>
      <c r="HP61" s="126"/>
      <c r="HQ61" s="126"/>
      <c r="HR61" s="126"/>
      <c r="HS61" s="126"/>
      <c r="HT61" s="126"/>
      <c r="HU61" s="126"/>
      <c r="HV61" s="126"/>
      <c r="HW61" s="126"/>
      <c r="HX61" s="126"/>
      <c r="HY61" s="126"/>
      <c r="HZ61" s="126"/>
      <c r="IA61" s="126"/>
      <c r="IB61" s="126"/>
      <c r="IC61" s="126"/>
      <c r="ID61" s="126"/>
      <c r="IE61" s="126"/>
      <c r="IF61" s="126"/>
      <c r="IG61" s="126"/>
      <c r="IH61" s="126"/>
      <c r="II61" s="126"/>
      <c r="IJ61" s="126"/>
      <c r="IK61" s="126"/>
      <c r="IL61" s="126"/>
      <c r="IM61" s="126"/>
      <c r="IN61" s="126"/>
      <c r="IO61" s="126"/>
      <c r="IP61" s="126"/>
      <c r="IQ61" s="126"/>
      <c r="IR61" s="126"/>
      <c r="IS61" s="126"/>
      <c r="IT61" s="126"/>
      <c r="IU61" s="126"/>
    </row>
    <row r="62" spans="1:255" s="127" customFormat="1" ht="28.5">
      <c r="A62" s="128" t="s">
        <v>772</v>
      </c>
      <c r="B62" s="125"/>
      <c r="C62" s="125"/>
      <c r="D62" s="126"/>
      <c r="E62" s="126"/>
      <c r="F62" s="126"/>
      <c r="G62" s="126"/>
      <c r="H62" s="126"/>
      <c r="I62" s="126"/>
      <c r="J62" s="126"/>
      <c r="K62" s="126"/>
      <c r="L62" s="126"/>
      <c r="M62" s="126"/>
      <c r="N62" s="126"/>
      <c r="O62" s="126"/>
      <c r="P62" s="126"/>
      <c r="Q62" s="126"/>
      <c r="R62" s="126"/>
      <c r="S62" s="126"/>
      <c r="T62" s="126"/>
      <c r="U62" s="126"/>
      <c r="V62" s="126"/>
      <c r="W62" s="126"/>
      <c r="X62" s="126"/>
      <c r="Y62" s="126"/>
      <c r="Z62" s="126"/>
      <c r="AA62" s="126"/>
      <c r="AB62" s="126"/>
      <c r="AC62" s="126"/>
      <c r="AD62" s="126"/>
      <c r="AE62" s="126"/>
      <c r="AF62" s="126"/>
      <c r="AG62" s="126"/>
      <c r="AH62" s="126"/>
      <c r="AI62" s="126"/>
      <c r="AJ62" s="126"/>
      <c r="AK62" s="126"/>
      <c r="AL62" s="126"/>
      <c r="AM62" s="126"/>
      <c r="AN62" s="126"/>
      <c r="AO62" s="126"/>
      <c r="AP62" s="126"/>
      <c r="AQ62" s="126"/>
      <c r="AR62" s="126"/>
      <c r="AS62" s="126"/>
      <c r="AT62" s="126"/>
      <c r="AU62" s="126"/>
      <c r="AV62" s="126"/>
      <c r="AW62" s="126"/>
      <c r="AX62" s="126"/>
      <c r="AY62" s="126"/>
      <c r="AZ62" s="126"/>
      <c r="BA62" s="126"/>
      <c r="BB62" s="126"/>
      <c r="BC62" s="126"/>
      <c r="BD62" s="126"/>
      <c r="BE62" s="126"/>
      <c r="BF62" s="126"/>
      <c r="BG62" s="126"/>
      <c r="BH62" s="126"/>
      <c r="BI62" s="126"/>
      <c r="BJ62" s="126"/>
      <c r="BK62" s="126"/>
      <c r="BL62" s="126"/>
      <c r="BM62" s="126"/>
      <c r="BN62" s="126"/>
      <c r="BO62" s="126"/>
      <c r="BP62" s="126"/>
      <c r="BQ62" s="126"/>
      <c r="BR62" s="126"/>
      <c r="BS62" s="126"/>
      <c r="BT62" s="126"/>
      <c r="BU62" s="126"/>
      <c r="BV62" s="126"/>
      <c r="BW62" s="126"/>
      <c r="BX62" s="126"/>
      <c r="BY62" s="126"/>
      <c r="BZ62" s="126"/>
      <c r="CA62" s="126"/>
      <c r="CB62" s="126"/>
      <c r="CC62" s="126"/>
      <c r="CD62" s="126"/>
      <c r="CE62" s="126"/>
      <c r="CF62" s="126"/>
      <c r="CG62" s="126"/>
      <c r="CH62" s="126"/>
      <c r="CI62" s="126"/>
      <c r="CJ62" s="126"/>
      <c r="CK62" s="126"/>
      <c r="CL62" s="126"/>
      <c r="CM62" s="126"/>
      <c r="CN62" s="126"/>
      <c r="CO62" s="126"/>
      <c r="CP62" s="126"/>
      <c r="CQ62" s="126"/>
      <c r="CR62" s="126"/>
      <c r="CS62" s="126"/>
      <c r="CT62" s="126"/>
      <c r="CU62" s="126"/>
      <c r="CV62" s="126"/>
      <c r="CW62" s="126"/>
      <c r="CX62" s="126"/>
      <c r="CY62" s="126"/>
      <c r="CZ62" s="126"/>
      <c r="DA62" s="126"/>
      <c r="DB62" s="126"/>
      <c r="DC62" s="126"/>
      <c r="DD62" s="126"/>
      <c r="DE62" s="126"/>
      <c r="DF62" s="126"/>
      <c r="DG62" s="126"/>
      <c r="DH62" s="126"/>
      <c r="DI62" s="126"/>
      <c r="DJ62" s="126"/>
      <c r="DK62" s="126"/>
      <c r="DL62" s="126"/>
      <c r="DM62" s="126"/>
      <c r="DN62" s="126"/>
      <c r="DO62" s="126"/>
      <c r="DP62" s="126"/>
      <c r="DQ62" s="126"/>
      <c r="DR62" s="126"/>
      <c r="DS62" s="126"/>
      <c r="DT62" s="126"/>
      <c r="DU62" s="126"/>
      <c r="DV62" s="126"/>
      <c r="DW62" s="126"/>
      <c r="DX62" s="126"/>
      <c r="DY62" s="126"/>
      <c r="DZ62" s="126"/>
      <c r="EA62" s="126"/>
      <c r="EB62" s="126"/>
      <c r="EC62" s="126"/>
      <c r="ED62" s="126"/>
      <c r="EE62" s="126"/>
      <c r="EF62" s="126"/>
      <c r="EG62" s="126"/>
      <c r="EH62" s="126"/>
      <c r="EI62" s="126"/>
      <c r="EJ62" s="126"/>
      <c r="EK62" s="126"/>
      <c r="EL62" s="126"/>
      <c r="EM62" s="126"/>
      <c r="EN62" s="126"/>
      <c r="EO62" s="126"/>
      <c r="EP62" s="126"/>
      <c r="EQ62" s="126"/>
      <c r="ER62" s="126"/>
      <c r="ES62" s="126"/>
      <c r="ET62" s="126"/>
      <c r="EU62" s="126"/>
      <c r="EV62" s="126"/>
      <c r="EW62" s="126"/>
      <c r="EX62" s="126"/>
      <c r="EY62" s="126"/>
      <c r="EZ62" s="126"/>
      <c r="FA62" s="126"/>
      <c r="FB62" s="126"/>
      <c r="FC62" s="126"/>
      <c r="FD62" s="126"/>
      <c r="FE62" s="126"/>
      <c r="FF62" s="126"/>
      <c r="FG62" s="126"/>
      <c r="FH62" s="126"/>
      <c r="FI62" s="126"/>
      <c r="FJ62" s="126"/>
      <c r="FK62" s="126"/>
      <c r="FL62" s="126"/>
      <c r="FM62" s="126"/>
      <c r="FN62" s="126"/>
      <c r="FO62" s="126"/>
      <c r="FP62" s="126"/>
      <c r="FQ62" s="126"/>
      <c r="FR62" s="126"/>
      <c r="FS62" s="126"/>
      <c r="FT62" s="126"/>
      <c r="FU62" s="126"/>
      <c r="FV62" s="126"/>
      <c r="FW62" s="126"/>
      <c r="FX62" s="126"/>
      <c r="FY62" s="126"/>
      <c r="FZ62" s="126"/>
      <c r="GA62" s="126"/>
      <c r="GB62" s="126"/>
      <c r="GC62" s="126"/>
      <c r="GD62" s="126"/>
      <c r="GE62" s="126"/>
      <c r="GF62" s="126"/>
      <c r="GG62" s="126"/>
      <c r="GH62" s="126"/>
      <c r="GI62" s="126"/>
      <c r="GJ62" s="126"/>
      <c r="GK62" s="126"/>
      <c r="GL62" s="126"/>
      <c r="GM62" s="126"/>
      <c r="GN62" s="126"/>
      <c r="GO62" s="126"/>
      <c r="GP62" s="126"/>
      <c r="GQ62" s="126"/>
      <c r="GR62" s="126"/>
      <c r="GS62" s="126"/>
      <c r="GT62" s="126"/>
      <c r="GU62" s="126"/>
      <c r="GV62" s="126"/>
      <c r="GW62" s="126"/>
      <c r="GX62" s="126"/>
      <c r="GY62" s="126"/>
      <c r="GZ62" s="126"/>
      <c r="HA62" s="126"/>
      <c r="HB62" s="126"/>
      <c r="HC62" s="126"/>
      <c r="HD62" s="126"/>
      <c r="HE62" s="126"/>
      <c r="HF62" s="126"/>
      <c r="HG62" s="126"/>
      <c r="HH62" s="126"/>
      <c r="HI62" s="126"/>
      <c r="HJ62" s="126"/>
      <c r="HK62" s="126"/>
      <c r="HL62" s="126"/>
      <c r="HM62" s="126"/>
      <c r="HN62" s="126"/>
      <c r="HO62" s="126"/>
      <c r="HP62" s="126"/>
      <c r="HQ62" s="126"/>
      <c r="HR62" s="126"/>
      <c r="HS62" s="126"/>
      <c r="HT62" s="126"/>
      <c r="HU62" s="126"/>
      <c r="HV62" s="126"/>
      <c r="HW62" s="126"/>
      <c r="HX62" s="126"/>
      <c r="HY62" s="126"/>
      <c r="HZ62" s="126"/>
      <c r="IA62" s="126"/>
      <c r="IB62" s="126"/>
      <c r="IC62" s="126"/>
      <c r="ID62" s="126"/>
      <c r="IE62" s="126"/>
      <c r="IF62" s="126"/>
      <c r="IG62" s="126"/>
      <c r="IH62" s="126"/>
      <c r="II62" s="126"/>
      <c r="IJ62" s="126"/>
      <c r="IK62" s="126"/>
      <c r="IL62" s="126"/>
      <c r="IM62" s="126"/>
      <c r="IN62" s="126"/>
      <c r="IO62" s="126"/>
      <c r="IP62" s="126"/>
      <c r="IQ62" s="126"/>
      <c r="IR62" s="126"/>
      <c r="IS62" s="126"/>
      <c r="IT62" s="126"/>
      <c r="IU62" s="126"/>
    </row>
    <row r="63" spans="1:255" s="127" customFormat="1" ht="28.5">
      <c r="A63" s="128" t="s">
        <v>773</v>
      </c>
      <c r="B63" s="125"/>
      <c r="C63" s="125"/>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c r="AF63" s="126"/>
      <c r="AG63" s="126"/>
      <c r="AH63" s="126"/>
      <c r="AI63" s="126"/>
      <c r="AJ63" s="126"/>
      <c r="AK63" s="126"/>
      <c r="AL63" s="126"/>
      <c r="AM63" s="126"/>
      <c r="AN63" s="126"/>
      <c r="AO63" s="126"/>
      <c r="AP63" s="126"/>
      <c r="AQ63" s="126"/>
      <c r="AR63" s="126"/>
      <c r="AS63" s="126"/>
      <c r="AT63" s="126"/>
      <c r="AU63" s="126"/>
      <c r="AV63" s="126"/>
      <c r="AW63" s="126"/>
      <c r="AX63" s="126"/>
      <c r="AY63" s="126"/>
      <c r="AZ63" s="126"/>
      <c r="BA63" s="126"/>
      <c r="BB63" s="126"/>
      <c r="BC63" s="126"/>
      <c r="BD63" s="126"/>
      <c r="BE63" s="126"/>
      <c r="BF63" s="126"/>
      <c r="BG63" s="126"/>
      <c r="BH63" s="126"/>
      <c r="BI63" s="126"/>
      <c r="BJ63" s="126"/>
      <c r="BK63" s="126"/>
      <c r="BL63" s="126"/>
      <c r="BM63" s="126"/>
      <c r="BN63" s="126"/>
      <c r="BO63" s="126"/>
      <c r="BP63" s="126"/>
      <c r="BQ63" s="126"/>
      <c r="BR63" s="126"/>
      <c r="BS63" s="126"/>
      <c r="BT63" s="126"/>
      <c r="BU63" s="126"/>
      <c r="BV63" s="126"/>
      <c r="BW63" s="126"/>
      <c r="BX63" s="126"/>
      <c r="BY63" s="126"/>
      <c r="BZ63" s="126"/>
      <c r="CA63" s="126"/>
      <c r="CB63" s="126"/>
      <c r="CC63" s="126"/>
      <c r="CD63" s="126"/>
      <c r="CE63" s="126"/>
      <c r="CF63" s="126"/>
      <c r="CG63" s="126"/>
      <c r="CH63" s="126"/>
      <c r="CI63" s="126"/>
      <c r="CJ63" s="126"/>
      <c r="CK63" s="126"/>
      <c r="CL63" s="126"/>
      <c r="CM63" s="126"/>
      <c r="CN63" s="126"/>
      <c r="CO63" s="126"/>
      <c r="CP63" s="126"/>
      <c r="CQ63" s="126"/>
      <c r="CR63" s="126"/>
      <c r="CS63" s="126"/>
      <c r="CT63" s="126"/>
      <c r="CU63" s="126"/>
      <c r="CV63" s="126"/>
      <c r="CW63" s="126"/>
      <c r="CX63" s="126"/>
      <c r="CY63" s="126"/>
      <c r="CZ63" s="126"/>
      <c r="DA63" s="126"/>
      <c r="DB63" s="126"/>
      <c r="DC63" s="126"/>
      <c r="DD63" s="126"/>
      <c r="DE63" s="126"/>
      <c r="DF63" s="126"/>
      <c r="DG63" s="126"/>
      <c r="DH63" s="126"/>
      <c r="DI63" s="126"/>
      <c r="DJ63" s="126"/>
      <c r="DK63" s="126"/>
      <c r="DL63" s="126"/>
      <c r="DM63" s="126"/>
      <c r="DN63" s="126"/>
      <c r="DO63" s="126"/>
      <c r="DP63" s="126"/>
      <c r="DQ63" s="126"/>
      <c r="DR63" s="126"/>
      <c r="DS63" s="126"/>
      <c r="DT63" s="126"/>
      <c r="DU63" s="126"/>
      <c r="DV63" s="126"/>
      <c r="DW63" s="126"/>
      <c r="DX63" s="126"/>
      <c r="DY63" s="126"/>
      <c r="DZ63" s="126"/>
      <c r="EA63" s="126"/>
      <c r="EB63" s="126"/>
      <c r="EC63" s="126"/>
      <c r="ED63" s="126"/>
      <c r="EE63" s="126"/>
      <c r="EF63" s="126"/>
      <c r="EG63" s="126"/>
      <c r="EH63" s="126"/>
      <c r="EI63" s="126"/>
      <c r="EJ63" s="126"/>
      <c r="EK63" s="126"/>
      <c r="EL63" s="126"/>
      <c r="EM63" s="126"/>
      <c r="EN63" s="126"/>
      <c r="EO63" s="126"/>
      <c r="EP63" s="126"/>
      <c r="EQ63" s="126"/>
      <c r="ER63" s="126"/>
      <c r="ES63" s="126"/>
      <c r="ET63" s="126"/>
      <c r="EU63" s="126"/>
      <c r="EV63" s="126"/>
      <c r="EW63" s="126"/>
      <c r="EX63" s="126"/>
      <c r="EY63" s="126"/>
      <c r="EZ63" s="126"/>
      <c r="FA63" s="126"/>
      <c r="FB63" s="126"/>
      <c r="FC63" s="126"/>
      <c r="FD63" s="126"/>
      <c r="FE63" s="126"/>
      <c r="FF63" s="126"/>
      <c r="FG63" s="126"/>
      <c r="FH63" s="126"/>
      <c r="FI63" s="126"/>
      <c r="FJ63" s="126"/>
      <c r="FK63" s="126"/>
      <c r="FL63" s="126"/>
      <c r="FM63" s="126"/>
      <c r="FN63" s="126"/>
      <c r="FO63" s="126"/>
      <c r="FP63" s="126"/>
      <c r="FQ63" s="126"/>
      <c r="FR63" s="126"/>
      <c r="FS63" s="126"/>
      <c r="FT63" s="126"/>
      <c r="FU63" s="126"/>
      <c r="FV63" s="126"/>
      <c r="FW63" s="126"/>
      <c r="FX63" s="126"/>
      <c r="FY63" s="126"/>
      <c r="FZ63" s="126"/>
      <c r="GA63" s="126"/>
      <c r="GB63" s="126"/>
      <c r="GC63" s="126"/>
      <c r="GD63" s="126"/>
      <c r="GE63" s="126"/>
      <c r="GF63" s="126"/>
      <c r="GG63" s="126"/>
      <c r="GH63" s="126"/>
      <c r="GI63" s="126"/>
      <c r="GJ63" s="126"/>
      <c r="GK63" s="126"/>
      <c r="GL63" s="126"/>
      <c r="GM63" s="126"/>
      <c r="GN63" s="126"/>
      <c r="GO63" s="126"/>
      <c r="GP63" s="126"/>
      <c r="GQ63" s="126"/>
      <c r="GR63" s="126"/>
      <c r="GS63" s="126"/>
      <c r="GT63" s="126"/>
      <c r="GU63" s="126"/>
      <c r="GV63" s="126"/>
      <c r="GW63" s="126"/>
      <c r="GX63" s="126"/>
      <c r="GY63" s="126"/>
      <c r="GZ63" s="126"/>
      <c r="HA63" s="126"/>
      <c r="HB63" s="126"/>
      <c r="HC63" s="126"/>
      <c r="HD63" s="126"/>
      <c r="HE63" s="126"/>
      <c r="HF63" s="126"/>
      <c r="HG63" s="126"/>
      <c r="HH63" s="126"/>
      <c r="HI63" s="126"/>
      <c r="HJ63" s="126"/>
      <c r="HK63" s="126"/>
      <c r="HL63" s="126"/>
      <c r="HM63" s="126"/>
      <c r="HN63" s="126"/>
      <c r="HO63" s="126"/>
      <c r="HP63" s="126"/>
      <c r="HQ63" s="126"/>
      <c r="HR63" s="126"/>
      <c r="HS63" s="126"/>
      <c r="HT63" s="126"/>
      <c r="HU63" s="126"/>
      <c r="HV63" s="126"/>
      <c r="HW63" s="126"/>
      <c r="HX63" s="126"/>
      <c r="HY63" s="126"/>
      <c r="HZ63" s="126"/>
      <c r="IA63" s="126"/>
      <c r="IB63" s="126"/>
      <c r="IC63" s="126"/>
      <c r="ID63" s="126"/>
      <c r="IE63" s="126"/>
      <c r="IF63" s="126"/>
      <c r="IG63" s="126"/>
      <c r="IH63" s="126"/>
      <c r="II63" s="126"/>
      <c r="IJ63" s="126"/>
      <c r="IK63" s="126"/>
      <c r="IL63" s="126"/>
      <c r="IM63" s="126"/>
      <c r="IN63" s="126"/>
      <c r="IO63" s="126"/>
      <c r="IP63" s="126"/>
      <c r="IQ63" s="126"/>
      <c r="IR63" s="126"/>
      <c r="IS63" s="126"/>
      <c r="IT63" s="126"/>
      <c r="IU63" s="126"/>
    </row>
    <row r="64" spans="1:255" s="127" customFormat="1">
      <c r="A64" s="128" t="s">
        <v>774</v>
      </c>
      <c r="B64" s="125"/>
      <c r="C64" s="125"/>
      <c r="D64" s="126"/>
      <c r="E64" s="126"/>
      <c r="F64" s="126"/>
      <c r="G64" s="126"/>
      <c r="H64" s="126"/>
      <c r="I64" s="126"/>
      <c r="J64" s="126"/>
      <c r="K64" s="126"/>
      <c r="L64" s="126"/>
      <c r="M64" s="126"/>
      <c r="N64" s="126"/>
      <c r="O64" s="126"/>
      <c r="P64" s="126"/>
      <c r="Q64" s="126"/>
      <c r="R64" s="126"/>
      <c r="S64" s="126"/>
      <c r="T64" s="126"/>
      <c r="U64" s="126"/>
      <c r="V64" s="126"/>
      <c r="W64" s="126"/>
      <c r="X64" s="126"/>
      <c r="Y64" s="126"/>
      <c r="Z64" s="126"/>
      <c r="AA64" s="126"/>
      <c r="AB64" s="126"/>
      <c r="AC64" s="126"/>
      <c r="AD64" s="126"/>
      <c r="AE64" s="126"/>
      <c r="AF64" s="126"/>
      <c r="AG64" s="126"/>
      <c r="AH64" s="126"/>
      <c r="AI64" s="126"/>
      <c r="AJ64" s="126"/>
      <c r="AK64" s="126"/>
      <c r="AL64" s="126"/>
      <c r="AM64" s="126"/>
      <c r="AN64" s="126"/>
      <c r="AO64" s="126"/>
      <c r="AP64" s="126"/>
      <c r="AQ64" s="126"/>
      <c r="AR64" s="126"/>
      <c r="AS64" s="126"/>
      <c r="AT64" s="126"/>
      <c r="AU64" s="126"/>
      <c r="AV64" s="126"/>
      <c r="AW64" s="126"/>
      <c r="AX64" s="126"/>
      <c r="AY64" s="126"/>
      <c r="AZ64" s="126"/>
      <c r="BA64" s="126"/>
      <c r="BB64" s="126"/>
      <c r="BC64" s="126"/>
      <c r="BD64" s="126"/>
      <c r="BE64" s="126"/>
      <c r="BF64" s="126"/>
      <c r="BG64" s="126"/>
      <c r="BH64" s="126"/>
      <c r="BI64" s="126"/>
      <c r="BJ64" s="126"/>
      <c r="BK64" s="126"/>
      <c r="BL64" s="126"/>
      <c r="BM64" s="126"/>
      <c r="BN64" s="126"/>
      <c r="BO64" s="126"/>
      <c r="BP64" s="126"/>
      <c r="BQ64" s="126"/>
      <c r="BR64" s="126"/>
      <c r="BS64" s="126"/>
      <c r="BT64" s="126"/>
      <c r="BU64" s="126"/>
      <c r="BV64" s="126"/>
      <c r="BW64" s="126"/>
      <c r="BX64" s="126"/>
      <c r="BY64" s="126"/>
      <c r="BZ64" s="126"/>
      <c r="CA64" s="126"/>
      <c r="CB64" s="126"/>
      <c r="CC64" s="126"/>
      <c r="CD64" s="126"/>
      <c r="CE64" s="126"/>
      <c r="CF64" s="126"/>
      <c r="CG64" s="126"/>
      <c r="CH64" s="126"/>
      <c r="CI64" s="126"/>
      <c r="CJ64" s="126"/>
      <c r="CK64" s="126"/>
      <c r="CL64" s="126"/>
      <c r="CM64" s="126"/>
      <c r="CN64" s="126"/>
      <c r="CO64" s="126"/>
      <c r="CP64" s="126"/>
      <c r="CQ64" s="126"/>
      <c r="CR64" s="126"/>
      <c r="CS64" s="126"/>
      <c r="CT64" s="126"/>
      <c r="CU64" s="126"/>
      <c r="CV64" s="126"/>
      <c r="CW64" s="126"/>
      <c r="CX64" s="126"/>
      <c r="CY64" s="126"/>
      <c r="CZ64" s="126"/>
      <c r="DA64" s="126"/>
      <c r="DB64" s="126"/>
      <c r="DC64" s="126"/>
      <c r="DD64" s="126"/>
      <c r="DE64" s="126"/>
      <c r="DF64" s="126"/>
      <c r="DG64" s="126"/>
      <c r="DH64" s="126"/>
      <c r="DI64" s="126"/>
      <c r="DJ64" s="126"/>
      <c r="DK64" s="126"/>
      <c r="DL64" s="126"/>
      <c r="DM64" s="126"/>
      <c r="DN64" s="126"/>
      <c r="DO64" s="126"/>
      <c r="DP64" s="126"/>
      <c r="DQ64" s="126"/>
      <c r="DR64" s="126"/>
      <c r="DS64" s="126"/>
      <c r="DT64" s="126"/>
      <c r="DU64" s="126"/>
      <c r="DV64" s="126"/>
      <c r="DW64" s="126"/>
      <c r="DX64" s="126"/>
      <c r="DY64" s="126"/>
      <c r="DZ64" s="126"/>
      <c r="EA64" s="126"/>
      <c r="EB64" s="126"/>
      <c r="EC64" s="126"/>
      <c r="ED64" s="126"/>
      <c r="EE64" s="126"/>
      <c r="EF64" s="126"/>
      <c r="EG64" s="126"/>
      <c r="EH64" s="126"/>
      <c r="EI64" s="126"/>
      <c r="EJ64" s="126"/>
      <c r="EK64" s="126"/>
      <c r="EL64" s="126"/>
      <c r="EM64" s="126"/>
      <c r="EN64" s="126"/>
      <c r="EO64" s="126"/>
      <c r="EP64" s="126"/>
      <c r="EQ64" s="126"/>
      <c r="ER64" s="126"/>
      <c r="ES64" s="126"/>
      <c r="ET64" s="126"/>
      <c r="EU64" s="126"/>
      <c r="EV64" s="126"/>
      <c r="EW64" s="126"/>
      <c r="EX64" s="126"/>
      <c r="EY64" s="126"/>
      <c r="EZ64" s="126"/>
      <c r="FA64" s="126"/>
      <c r="FB64" s="126"/>
      <c r="FC64" s="126"/>
      <c r="FD64" s="126"/>
      <c r="FE64" s="126"/>
      <c r="FF64" s="126"/>
      <c r="FG64" s="126"/>
      <c r="FH64" s="126"/>
      <c r="FI64" s="126"/>
      <c r="FJ64" s="126"/>
      <c r="FK64" s="126"/>
      <c r="FL64" s="126"/>
      <c r="FM64" s="126"/>
      <c r="FN64" s="126"/>
      <c r="FO64" s="126"/>
      <c r="FP64" s="126"/>
      <c r="FQ64" s="126"/>
      <c r="FR64" s="126"/>
      <c r="FS64" s="126"/>
      <c r="FT64" s="126"/>
      <c r="FU64" s="126"/>
      <c r="FV64" s="126"/>
      <c r="FW64" s="126"/>
      <c r="FX64" s="126"/>
      <c r="FY64" s="126"/>
      <c r="FZ64" s="126"/>
      <c r="GA64" s="126"/>
      <c r="GB64" s="126"/>
      <c r="GC64" s="126"/>
      <c r="GD64" s="126"/>
      <c r="GE64" s="126"/>
      <c r="GF64" s="126"/>
      <c r="GG64" s="126"/>
      <c r="GH64" s="126"/>
      <c r="GI64" s="126"/>
      <c r="GJ64" s="126"/>
      <c r="GK64" s="126"/>
      <c r="GL64" s="126"/>
      <c r="GM64" s="126"/>
      <c r="GN64" s="126"/>
      <c r="GO64" s="126"/>
      <c r="GP64" s="126"/>
      <c r="GQ64" s="126"/>
      <c r="GR64" s="126"/>
      <c r="GS64" s="126"/>
      <c r="GT64" s="126"/>
      <c r="GU64" s="126"/>
      <c r="GV64" s="126"/>
      <c r="GW64" s="126"/>
      <c r="GX64" s="126"/>
      <c r="GY64" s="126"/>
      <c r="GZ64" s="126"/>
      <c r="HA64" s="126"/>
      <c r="HB64" s="126"/>
      <c r="HC64" s="126"/>
      <c r="HD64" s="126"/>
      <c r="HE64" s="126"/>
      <c r="HF64" s="126"/>
      <c r="HG64" s="126"/>
      <c r="HH64" s="126"/>
      <c r="HI64" s="126"/>
      <c r="HJ64" s="126"/>
      <c r="HK64" s="126"/>
      <c r="HL64" s="126"/>
      <c r="HM64" s="126"/>
      <c r="HN64" s="126"/>
      <c r="HO64" s="126"/>
      <c r="HP64" s="126"/>
      <c r="HQ64" s="126"/>
      <c r="HR64" s="126"/>
      <c r="HS64" s="126"/>
      <c r="HT64" s="126"/>
      <c r="HU64" s="126"/>
      <c r="HV64" s="126"/>
      <c r="HW64" s="126"/>
      <c r="HX64" s="126"/>
      <c r="HY64" s="126"/>
      <c r="HZ64" s="126"/>
      <c r="IA64" s="126"/>
      <c r="IB64" s="126"/>
      <c r="IC64" s="126"/>
      <c r="ID64" s="126"/>
      <c r="IE64" s="126"/>
      <c r="IF64" s="126"/>
      <c r="IG64" s="126"/>
      <c r="IH64" s="126"/>
      <c r="II64" s="126"/>
      <c r="IJ64" s="126"/>
      <c r="IK64" s="126"/>
      <c r="IL64" s="126"/>
      <c r="IM64" s="126"/>
      <c r="IN64" s="126"/>
      <c r="IO64" s="126"/>
      <c r="IP64" s="126"/>
      <c r="IQ64" s="126"/>
      <c r="IR64" s="126"/>
      <c r="IS64" s="126"/>
      <c r="IT64" s="126"/>
      <c r="IU64" s="126"/>
    </row>
    <row r="65" spans="1:255" s="127" customFormat="1" ht="15">
      <c r="A65" s="59" t="s">
        <v>775</v>
      </c>
      <c r="B65" s="125"/>
      <c r="C65" s="125"/>
      <c r="D65" s="126"/>
      <c r="E65" s="126"/>
      <c r="F65" s="126"/>
      <c r="G65" s="126"/>
      <c r="H65" s="126"/>
      <c r="I65" s="126"/>
      <c r="J65" s="126"/>
      <c r="K65" s="126"/>
      <c r="L65" s="126"/>
      <c r="M65" s="126"/>
      <c r="N65" s="126"/>
      <c r="O65" s="126"/>
      <c r="P65" s="126"/>
      <c r="Q65" s="126"/>
      <c r="R65" s="126"/>
      <c r="S65" s="126"/>
      <c r="T65" s="126"/>
      <c r="U65" s="126"/>
      <c r="V65" s="126"/>
      <c r="W65" s="126"/>
      <c r="X65" s="126"/>
      <c r="Y65" s="126"/>
      <c r="Z65" s="126"/>
      <c r="AA65" s="126"/>
      <c r="AB65" s="126"/>
      <c r="AC65" s="126"/>
      <c r="AD65" s="126"/>
      <c r="AE65" s="126"/>
      <c r="AF65" s="126"/>
      <c r="AG65" s="126"/>
      <c r="AH65" s="126"/>
      <c r="AI65" s="126"/>
      <c r="AJ65" s="126"/>
      <c r="AK65" s="126"/>
      <c r="AL65" s="126"/>
      <c r="AM65" s="126"/>
      <c r="AN65" s="126"/>
      <c r="AO65" s="126"/>
      <c r="AP65" s="126"/>
      <c r="AQ65" s="126"/>
      <c r="AR65" s="126"/>
      <c r="AS65" s="126"/>
      <c r="AT65" s="126"/>
      <c r="AU65" s="126"/>
      <c r="AV65" s="126"/>
      <c r="AW65" s="126"/>
      <c r="AX65" s="126"/>
      <c r="AY65" s="126"/>
      <c r="AZ65" s="126"/>
      <c r="BA65" s="126"/>
      <c r="BB65" s="126"/>
      <c r="BC65" s="126"/>
      <c r="BD65" s="126"/>
      <c r="BE65" s="126"/>
      <c r="BF65" s="126"/>
      <c r="BG65" s="126"/>
      <c r="BH65" s="126"/>
      <c r="BI65" s="126"/>
      <c r="BJ65" s="126"/>
      <c r="BK65" s="126"/>
      <c r="BL65" s="126"/>
      <c r="BM65" s="126"/>
      <c r="BN65" s="126"/>
      <c r="BO65" s="126"/>
      <c r="BP65" s="126"/>
      <c r="BQ65" s="126"/>
      <c r="BR65" s="126"/>
      <c r="BS65" s="126"/>
      <c r="BT65" s="126"/>
      <c r="BU65" s="126"/>
      <c r="BV65" s="126"/>
      <c r="BW65" s="126"/>
      <c r="BX65" s="126"/>
      <c r="BY65" s="126"/>
      <c r="BZ65" s="126"/>
      <c r="CA65" s="126"/>
      <c r="CB65" s="126"/>
      <c r="CC65" s="126"/>
      <c r="CD65" s="126"/>
      <c r="CE65" s="126"/>
      <c r="CF65" s="126"/>
      <c r="CG65" s="126"/>
      <c r="CH65" s="126"/>
      <c r="CI65" s="126"/>
      <c r="CJ65" s="126"/>
      <c r="CK65" s="126"/>
      <c r="CL65" s="126"/>
      <c r="CM65" s="126"/>
      <c r="CN65" s="126"/>
      <c r="CO65" s="126"/>
      <c r="CP65" s="126"/>
      <c r="CQ65" s="126"/>
      <c r="CR65" s="126"/>
      <c r="CS65" s="126"/>
      <c r="CT65" s="126"/>
      <c r="CU65" s="126"/>
      <c r="CV65" s="126"/>
      <c r="CW65" s="126"/>
      <c r="CX65" s="126"/>
      <c r="CY65" s="126"/>
      <c r="CZ65" s="126"/>
      <c r="DA65" s="126"/>
      <c r="DB65" s="126"/>
      <c r="DC65" s="126"/>
      <c r="DD65" s="126"/>
      <c r="DE65" s="126"/>
      <c r="DF65" s="126"/>
      <c r="DG65" s="126"/>
      <c r="DH65" s="126"/>
      <c r="DI65" s="126"/>
      <c r="DJ65" s="126"/>
      <c r="DK65" s="126"/>
      <c r="DL65" s="126"/>
      <c r="DM65" s="126"/>
      <c r="DN65" s="126"/>
      <c r="DO65" s="126"/>
      <c r="DP65" s="126"/>
      <c r="DQ65" s="126"/>
      <c r="DR65" s="126"/>
      <c r="DS65" s="126"/>
      <c r="DT65" s="126"/>
      <c r="DU65" s="126"/>
      <c r="DV65" s="126"/>
      <c r="DW65" s="126"/>
      <c r="DX65" s="126"/>
      <c r="DY65" s="126"/>
      <c r="DZ65" s="126"/>
      <c r="EA65" s="126"/>
      <c r="EB65" s="126"/>
      <c r="EC65" s="126"/>
      <c r="ED65" s="126"/>
      <c r="EE65" s="126"/>
      <c r="EF65" s="126"/>
      <c r="EG65" s="126"/>
      <c r="EH65" s="126"/>
      <c r="EI65" s="126"/>
      <c r="EJ65" s="126"/>
      <c r="EK65" s="126"/>
      <c r="EL65" s="126"/>
      <c r="EM65" s="126"/>
      <c r="EN65" s="126"/>
      <c r="EO65" s="126"/>
      <c r="EP65" s="126"/>
      <c r="EQ65" s="126"/>
      <c r="ER65" s="126"/>
      <c r="ES65" s="126"/>
      <c r="ET65" s="126"/>
      <c r="EU65" s="126"/>
      <c r="EV65" s="126"/>
      <c r="EW65" s="126"/>
      <c r="EX65" s="126"/>
      <c r="EY65" s="126"/>
      <c r="EZ65" s="126"/>
      <c r="FA65" s="126"/>
      <c r="FB65" s="126"/>
      <c r="FC65" s="126"/>
      <c r="FD65" s="126"/>
      <c r="FE65" s="126"/>
      <c r="FF65" s="126"/>
      <c r="FG65" s="126"/>
      <c r="FH65" s="126"/>
      <c r="FI65" s="126"/>
      <c r="FJ65" s="126"/>
      <c r="FK65" s="126"/>
      <c r="FL65" s="126"/>
      <c r="FM65" s="126"/>
      <c r="FN65" s="126"/>
      <c r="FO65" s="126"/>
      <c r="FP65" s="126"/>
      <c r="FQ65" s="126"/>
      <c r="FR65" s="126"/>
      <c r="FS65" s="126"/>
      <c r="FT65" s="126"/>
      <c r="FU65" s="126"/>
      <c r="FV65" s="126"/>
      <c r="FW65" s="126"/>
      <c r="FX65" s="126"/>
      <c r="FY65" s="126"/>
      <c r="FZ65" s="126"/>
      <c r="GA65" s="126"/>
      <c r="GB65" s="126"/>
      <c r="GC65" s="126"/>
      <c r="GD65" s="126"/>
      <c r="GE65" s="126"/>
      <c r="GF65" s="126"/>
      <c r="GG65" s="126"/>
      <c r="GH65" s="126"/>
      <c r="GI65" s="126"/>
      <c r="GJ65" s="126"/>
      <c r="GK65" s="126"/>
      <c r="GL65" s="126"/>
      <c r="GM65" s="126"/>
      <c r="GN65" s="126"/>
      <c r="GO65" s="126"/>
      <c r="GP65" s="126"/>
      <c r="GQ65" s="126"/>
      <c r="GR65" s="126"/>
      <c r="GS65" s="126"/>
      <c r="GT65" s="126"/>
      <c r="GU65" s="126"/>
      <c r="GV65" s="126"/>
      <c r="GW65" s="126"/>
      <c r="GX65" s="126"/>
      <c r="GY65" s="126"/>
      <c r="GZ65" s="126"/>
      <c r="HA65" s="126"/>
      <c r="HB65" s="126"/>
      <c r="HC65" s="126"/>
      <c r="HD65" s="126"/>
      <c r="HE65" s="126"/>
      <c r="HF65" s="126"/>
      <c r="HG65" s="126"/>
      <c r="HH65" s="126"/>
      <c r="HI65" s="126"/>
      <c r="HJ65" s="126"/>
      <c r="HK65" s="126"/>
      <c r="HL65" s="126"/>
      <c r="HM65" s="126"/>
      <c r="HN65" s="126"/>
      <c r="HO65" s="126"/>
      <c r="HP65" s="126"/>
      <c r="HQ65" s="126"/>
      <c r="HR65" s="126"/>
      <c r="HS65" s="126"/>
      <c r="HT65" s="126"/>
      <c r="HU65" s="126"/>
      <c r="HV65" s="126"/>
      <c r="HW65" s="126"/>
      <c r="HX65" s="126"/>
      <c r="HY65" s="126"/>
      <c r="HZ65" s="126"/>
      <c r="IA65" s="126"/>
      <c r="IB65" s="126"/>
      <c r="IC65" s="126"/>
      <c r="ID65" s="126"/>
      <c r="IE65" s="126"/>
      <c r="IF65" s="126"/>
      <c r="IG65" s="126"/>
      <c r="IH65" s="126"/>
      <c r="II65" s="126"/>
      <c r="IJ65" s="126"/>
      <c r="IK65" s="126"/>
      <c r="IL65" s="126"/>
      <c r="IM65" s="126"/>
      <c r="IN65" s="126"/>
      <c r="IO65" s="126"/>
      <c r="IP65" s="126"/>
      <c r="IQ65" s="126"/>
      <c r="IR65" s="126"/>
      <c r="IS65" s="126"/>
      <c r="IT65" s="126"/>
      <c r="IU65" s="126"/>
    </row>
    <row r="66" spans="1:255" s="127" customFormat="1">
      <c r="A66" s="47"/>
      <c r="B66" s="125"/>
      <c r="C66" s="125"/>
      <c r="D66" s="126"/>
      <c r="E66" s="126"/>
      <c r="F66" s="126"/>
      <c r="G66" s="126"/>
      <c r="H66" s="126"/>
      <c r="I66" s="126"/>
      <c r="J66" s="126"/>
      <c r="K66" s="126"/>
      <c r="L66" s="126"/>
      <c r="M66" s="126"/>
      <c r="N66" s="126"/>
      <c r="O66" s="126"/>
      <c r="P66" s="126"/>
      <c r="Q66" s="126"/>
      <c r="R66" s="126"/>
      <c r="S66" s="126"/>
      <c r="T66" s="126"/>
      <c r="U66" s="126"/>
      <c r="V66" s="126"/>
      <c r="W66" s="126"/>
      <c r="X66" s="126"/>
      <c r="Y66" s="126"/>
      <c r="Z66" s="126"/>
      <c r="AA66" s="126"/>
      <c r="AB66" s="126"/>
      <c r="AC66" s="126"/>
      <c r="AD66" s="126"/>
      <c r="AE66" s="126"/>
      <c r="AF66" s="126"/>
      <c r="AG66" s="126"/>
      <c r="AH66" s="126"/>
      <c r="AI66" s="126"/>
      <c r="AJ66" s="126"/>
      <c r="AK66" s="126"/>
      <c r="AL66" s="126"/>
      <c r="AM66" s="126"/>
      <c r="AN66" s="126"/>
      <c r="AO66" s="126"/>
      <c r="AP66" s="126"/>
      <c r="AQ66" s="126"/>
      <c r="AR66" s="126"/>
      <c r="AS66" s="126"/>
      <c r="AT66" s="126"/>
      <c r="AU66" s="126"/>
      <c r="AV66" s="126"/>
      <c r="AW66" s="126"/>
      <c r="AX66" s="126"/>
      <c r="AY66" s="126"/>
      <c r="AZ66" s="126"/>
      <c r="BA66" s="126"/>
      <c r="BB66" s="126"/>
      <c r="BC66" s="126"/>
      <c r="BD66" s="126"/>
      <c r="BE66" s="126"/>
      <c r="BF66" s="126"/>
      <c r="BG66" s="126"/>
      <c r="BH66" s="126"/>
      <c r="BI66" s="126"/>
      <c r="BJ66" s="126"/>
      <c r="BK66" s="126"/>
      <c r="BL66" s="126"/>
      <c r="BM66" s="126"/>
      <c r="BN66" s="126"/>
      <c r="BO66" s="126"/>
      <c r="BP66" s="126"/>
      <c r="BQ66" s="126"/>
      <c r="BR66" s="126"/>
      <c r="BS66" s="126"/>
      <c r="BT66" s="126"/>
      <c r="BU66" s="126"/>
      <c r="BV66" s="126"/>
      <c r="BW66" s="126"/>
      <c r="BX66" s="126"/>
      <c r="BY66" s="126"/>
      <c r="BZ66" s="126"/>
      <c r="CA66" s="126"/>
      <c r="CB66" s="126"/>
      <c r="CC66" s="126"/>
      <c r="CD66" s="126"/>
      <c r="CE66" s="126"/>
      <c r="CF66" s="126"/>
      <c r="CG66" s="126"/>
      <c r="CH66" s="126"/>
      <c r="CI66" s="126"/>
      <c r="CJ66" s="126"/>
      <c r="CK66" s="126"/>
      <c r="CL66" s="126"/>
      <c r="CM66" s="126"/>
      <c r="CN66" s="126"/>
      <c r="CO66" s="126"/>
      <c r="CP66" s="126"/>
      <c r="CQ66" s="126"/>
      <c r="CR66" s="126"/>
      <c r="CS66" s="126"/>
      <c r="CT66" s="126"/>
      <c r="CU66" s="126"/>
      <c r="CV66" s="126"/>
      <c r="CW66" s="126"/>
      <c r="CX66" s="126"/>
      <c r="CY66" s="126"/>
      <c r="CZ66" s="126"/>
      <c r="DA66" s="126"/>
      <c r="DB66" s="126"/>
      <c r="DC66" s="126"/>
      <c r="DD66" s="126"/>
      <c r="DE66" s="126"/>
      <c r="DF66" s="126"/>
      <c r="DG66" s="126"/>
      <c r="DH66" s="126"/>
      <c r="DI66" s="126"/>
      <c r="DJ66" s="126"/>
      <c r="DK66" s="126"/>
      <c r="DL66" s="126"/>
      <c r="DM66" s="126"/>
      <c r="DN66" s="126"/>
      <c r="DO66" s="126"/>
      <c r="DP66" s="126"/>
      <c r="DQ66" s="126"/>
      <c r="DR66" s="126"/>
      <c r="DS66" s="126"/>
      <c r="DT66" s="126"/>
      <c r="DU66" s="126"/>
      <c r="DV66" s="126"/>
      <c r="DW66" s="126"/>
      <c r="DX66" s="126"/>
      <c r="DY66" s="126"/>
      <c r="DZ66" s="126"/>
      <c r="EA66" s="126"/>
      <c r="EB66" s="126"/>
      <c r="EC66" s="126"/>
      <c r="ED66" s="126"/>
      <c r="EE66" s="126"/>
      <c r="EF66" s="126"/>
      <c r="EG66" s="126"/>
      <c r="EH66" s="126"/>
      <c r="EI66" s="126"/>
      <c r="EJ66" s="126"/>
      <c r="EK66" s="126"/>
      <c r="EL66" s="126"/>
      <c r="EM66" s="126"/>
      <c r="EN66" s="126"/>
      <c r="EO66" s="126"/>
      <c r="EP66" s="126"/>
      <c r="EQ66" s="126"/>
      <c r="ER66" s="126"/>
      <c r="ES66" s="126"/>
      <c r="ET66" s="126"/>
      <c r="EU66" s="126"/>
      <c r="EV66" s="126"/>
      <c r="EW66" s="126"/>
      <c r="EX66" s="126"/>
      <c r="EY66" s="126"/>
      <c r="EZ66" s="126"/>
      <c r="FA66" s="126"/>
      <c r="FB66" s="126"/>
      <c r="FC66" s="126"/>
      <c r="FD66" s="126"/>
      <c r="FE66" s="126"/>
      <c r="FF66" s="126"/>
      <c r="FG66" s="126"/>
      <c r="FH66" s="126"/>
      <c r="FI66" s="126"/>
      <c r="FJ66" s="126"/>
      <c r="FK66" s="126"/>
      <c r="FL66" s="126"/>
      <c r="FM66" s="126"/>
      <c r="FN66" s="126"/>
      <c r="FO66" s="126"/>
      <c r="FP66" s="126"/>
      <c r="FQ66" s="126"/>
      <c r="FR66" s="126"/>
      <c r="FS66" s="126"/>
      <c r="FT66" s="126"/>
      <c r="FU66" s="126"/>
      <c r="FV66" s="126"/>
      <c r="FW66" s="126"/>
      <c r="FX66" s="126"/>
      <c r="FY66" s="126"/>
      <c r="FZ66" s="126"/>
      <c r="GA66" s="126"/>
      <c r="GB66" s="126"/>
      <c r="GC66" s="126"/>
      <c r="GD66" s="126"/>
      <c r="GE66" s="126"/>
      <c r="GF66" s="126"/>
      <c r="GG66" s="126"/>
      <c r="GH66" s="126"/>
      <c r="GI66" s="126"/>
      <c r="GJ66" s="126"/>
      <c r="GK66" s="126"/>
      <c r="GL66" s="126"/>
      <c r="GM66" s="126"/>
      <c r="GN66" s="126"/>
      <c r="GO66" s="126"/>
      <c r="GP66" s="126"/>
      <c r="GQ66" s="126"/>
      <c r="GR66" s="126"/>
      <c r="GS66" s="126"/>
      <c r="GT66" s="126"/>
      <c r="GU66" s="126"/>
      <c r="GV66" s="126"/>
      <c r="GW66" s="126"/>
      <c r="GX66" s="126"/>
      <c r="GY66" s="126"/>
      <c r="GZ66" s="126"/>
      <c r="HA66" s="126"/>
      <c r="HB66" s="126"/>
      <c r="HC66" s="126"/>
      <c r="HD66" s="126"/>
      <c r="HE66" s="126"/>
      <c r="HF66" s="126"/>
      <c r="HG66" s="126"/>
      <c r="HH66" s="126"/>
      <c r="HI66" s="126"/>
      <c r="HJ66" s="126"/>
      <c r="HK66" s="126"/>
      <c r="HL66" s="126"/>
      <c r="HM66" s="126"/>
      <c r="HN66" s="126"/>
      <c r="HO66" s="126"/>
      <c r="HP66" s="126"/>
      <c r="HQ66" s="126"/>
      <c r="HR66" s="126"/>
      <c r="HS66" s="126"/>
      <c r="HT66" s="126"/>
      <c r="HU66" s="126"/>
      <c r="HV66" s="126"/>
      <c r="HW66" s="126"/>
      <c r="HX66" s="126"/>
      <c r="HY66" s="126"/>
      <c r="HZ66" s="126"/>
      <c r="IA66" s="126"/>
      <c r="IB66" s="126"/>
      <c r="IC66" s="126"/>
      <c r="ID66" s="126"/>
      <c r="IE66" s="126"/>
      <c r="IF66" s="126"/>
      <c r="IG66" s="126"/>
      <c r="IH66" s="126"/>
      <c r="II66" s="126"/>
      <c r="IJ66" s="126"/>
      <c r="IK66" s="126"/>
      <c r="IL66" s="126"/>
      <c r="IM66" s="126"/>
      <c r="IN66" s="126"/>
      <c r="IO66" s="126"/>
      <c r="IP66" s="126"/>
      <c r="IQ66" s="126"/>
      <c r="IR66" s="126"/>
      <c r="IS66" s="126"/>
      <c r="IT66" s="126"/>
      <c r="IU66" s="126"/>
    </row>
    <row r="67" spans="1:255" s="127" customFormat="1" ht="15">
      <c r="A67" s="58" t="s">
        <v>776</v>
      </c>
      <c r="B67" s="125"/>
      <c r="C67" s="125"/>
      <c r="D67" s="126"/>
      <c r="E67" s="126"/>
      <c r="F67" s="126"/>
      <c r="G67" s="126"/>
      <c r="H67" s="126"/>
      <c r="I67" s="126"/>
      <c r="J67" s="126"/>
      <c r="K67" s="126"/>
      <c r="L67" s="126"/>
      <c r="M67" s="126"/>
      <c r="N67" s="126"/>
      <c r="O67" s="126"/>
      <c r="P67" s="126"/>
      <c r="Q67" s="126"/>
      <c r="R67" s="126"/>
      <c r="S67" s="126"/>
      <c r="T67" s="126"/>
      <c r="U67" s="126"/>
      <c r="V67" s="126"/>
      <c r="W67" s="126"/>
      <c r="X67" s="126"/>
      <c r="Y67" s="126"/>
      <c r="Z67" s="126"/>
      <c r="AA67" s="126"/>
      <c r="AB67" s="126"/>
      <c r="AC67" s="126"/>
      <c r="AD67" s="126"/>
      <c r="AE67" s="126"/>
      <c r="AF67" s="126"/>
      <c r="AG67" s="126"/>
      <c r="AH67" s="126"/>
      <c r="AI67" s="126"/>
      <c r="AJ67" s="126"/>
      <c r="AK67" s="126"/>
      <c r="AL67" s="126"/>
      <c r="AM67" s="126"/>
      <c r="AN67" s="126"/>
      <c r="AO67" s="126"/>
      <c r="AP67" s="126"/>
      <c r="AQ67" s="126"/>
      <c r="AR67" s="126"/>
      <c r="AS67" s="126"/>
      <c r="AT67" s="126"/>
      <c r="AU67" s="126"/>
      <c r="AV67" s="126"/>
      <c r="AW67" s="126"/>
      <c r="AX67" s="126"/>
      <c r="AY67" s="126"/>
      <c r="AZ67" s="126"/>
      <c r="BA67" s="126"/>
      <c r="BB67" s="126"/>
      <c r="BC67" s="126"/>
      <c r="BD67" s="126"/>
      <c r="BE67" s="126"/>
      <c r="BF67" s="126"/>
      <c r="BG67" s="126"/>
      <c r="BH67" s="126"/>
      <c r="BI67" s="126"/>
      <c r="BJ67" s="126"/>
      <c r="BK67" s="126"/>
      <c r="BL67" s="126"/>
      <c r="BM67" s="126"/>
      <c r="BN67" s="126"/>
      <c r="BO67" s="126"/>
      <c r="BP67" s="126"/>
      <c r="BQ67" s="126"/>
      <c r="BR67" s="126"/>
      <c r="BS67" s="126"/>
      <c r="BT67" s="126"/>
      <c r="BU67" s="126"/>
      <c r="BV67" s="126"/>
      <c r="BW67" s="126"/>
      <c r="BX67" s="126"/>
      <c r="BY67" s="126"/>
      <c r="BZ67" s="126"/>
      <c r="CA67" s="126"/>
      <c r="CB67" s="126"/>
      <c r="CC67" s="126"/>
      <c r="CD67" s="126"/>
      <c r="CE67" s="126"/>
      <c r="CF67" s="126"/>
      <c r="CG67" s="126"/>
      <c r="CH67" s="126"/>
      <c r="CI67" s="126"/>
      <c r="CJ67" s="126"/>
      <c r="CK67" s="126"/>
      <c r="CL67" s="126"/>
      <c r="CM67" s="126"/>
      <c r="CN67" s="126"/>
      <c r="CO67" s="126"/>
      <c r="CP67" s="126"/>
      <c r="CQ67" s="126"/>
      <c r="CR67" s="126"/>
      <c r="CS67" s="126"/>
      <c r="CT67" s="126"/>
      <c r="CU67" s="126"/>
      <c r="CV67" s="126"/>
      <c r="CW67" s="126"/>
      <c r="CX67" s="126"/>
      <c r="CY67" s="126"/>
      <c r="CZ67" s="126"/>
      <c r="DA67" s="126"/>
      <c r="DB67" s="126"/>
      <c r="DC67" s="126"/>
      <c r="DD67" s="126"/>
      <c r="DE67" s="126"/>
      <c r="DF67" s="126"/>
      <c r="DG67" s="126"/>
      <c r="DH67" s="126"/>
      <c r="DI67" s="126"/>
      <c r="DJ67" s="126"/>
      <c r="DK67" s="126"/>
      <c r="DL67" s="126"/>
      <c r="DM67" s="126"/>
      <c r="DN67" s="126"/>
      <c r="DO67" s="126"/>
      <c r="DP67" s="126"/>
      <c r="DQ67" s="126"/>
      <c r="DR67" s="126"/>
      <c r="DS67" s="126"/>
      <c r="DT67" s="126"/>
      <c r="DU67" s="126"/>
      <c r="DV67" s="126"/>
      <c r="DW67" s="126"/>
      <c r="DX67" s="126"/>
      <c r="DY67" s="126"/>
      <c r="DZ67" s="126"/>
      <c r="EA67" s="126"/>
      <c r="EB67" s="126"/>
      <c r="EC67" s="126"/>
      <c r="ED67" s="126"/>
      <c r="EE67" s="126"/>
      <c r="EF67" s="126"/>
      <c r="EG67" s="126"/>
      <c r="EH67" s="126"/>
      <c r="EI67" s="126"/>
      <c r="EJ67" s="126"/>
      <c r="EK67" s="126"/>
      <c r="EL67" s="126"/>
      <c r="EM67" s="126"/>
      <c r="EN67" s="126"/>
      <c r="EO67" s="126"/>
      <c r="EP67" s="126"/>
      <c r="EQ67" s="126"/>
      <c r="ER67" s="126"/>
      <c r="ES67" s="126"/>
      <c r="ET67" s="126"/>
      <c r="EU67" s="126"/>
      <c r="EV67" s="126"/>
      <c r="EW67" s="126"/>
      <c r="EX67" s="126"/>
      <c r="EY67" s="126"/>
      <c r="EZ67" s="126"/>
      <c r="FA67" s="126"/>
      <c r="FB67" s="126"/>
      <c r="FC67" s="126"/>
      <c r="FD67" s="126"/>
      <c r="FE67" s="126"/>
      <c r="FF67" s="126"/>
      <c r="FG67" s="126"/>
      <c r="FH67" s="126"/>
      <c r="FI67" s="126"/>
      <c r="FJ67" s="126"/>
      <c r="FK67" s="126"/>
      <c r="FL67" s="126"/>
      <c r="FM67" s="126"/>
      <c r="FN67" s="126"/>
      <c r="FO67" s="126"/>
      <c r="FP67" s="126"/>
      <c r="FQ67" s="126"/>
      <c r="FR67" s="126"/>
      <c r="FS67" s="126"/>
      <c r="FT67" s="126"/>
      <c r="FU67" s="126"/>
      <c r="FV67" s="126"/>
      <c r="FW67" s="126"/>
      <c r="FX67" s="126"/>
      <c r="FY67" s="126"/>
      <c r="FZ67" s="126"/>
      <c r="GA67" s="126"/>
      <c r="GB67" s="126"/>
      <c r="GC67" s="126"/>
      <c r="GD67" s="126"/>
      <c r="GE67" s="126"/>
      <c r="GF67" s="126"/>
      <c r="GG67" s="126"/>
      <c r="GH67" s="126"/>
      <c r="GI67" s="126"/>
      <c r="GJ67" s="126"/>
      <c r="GK67" s="126"/>
      <c r="GL67" s="126"/>
      <c r="GM67" s="126"/>
      <c r="GN67" s="126"/>
      <c r="GO67" s="126"/>
      <c r="GP67" s="126"/>
      <c r="GQ67" s="126"/>
      <c r="GR67" s="126"/>
      <c r="GS67" s="126"/>
      <c r="GT67" s="126"/>
      <c r="GU67" s="126"/>
      <c r="GV67" s="126"/>
      <c r="GW67" s="126"/>
      <c r="GX67" s="126"/>
      <c r="GY67" s="126"/>
      <c r="GZ67" s="126"/>
      <c r="HA67" s="126"/>
      <c r="HB67" s="126"/>
      <c r="HC67" s="126"/>
      <c r="HD67" s="126"/>
      <c r="HE67" s="126"/>
      <c r="HF67" s="126"/>
      <c r="HG67" s="126"/>
      <c r="HH67" s="126"/>
      <c r="HI67" s="126"/>
      <c r="HJ67" s="126"/>
      <c r="HK67" s="126"/>
      <c r="HL67" s="126"/>
      <c r="HM67" s="126"/>
      <c r="HN67" s="126"/>
      <c r="HO67" s="126"/>
      <c r="HP67" s="126"/>
      <c r="HQ67" s="126"/>
      <c r="HR67" s="126"/>
      <c r="HS67" s="126"/>
      <c r="HT67" s="126"/>
      <c r="HU67" s="126"/>
      <c r="HV67" s="126"/>
      <c r="HW67" s="126"/>
      <c r="HX67" s="126"/>
      <c r="HY67" s="126"/>
      <c r="HZ67" s="126"/>
      <c r="IA67" s="126"/>
      <c r="IB67" s="126"/>
      <c r="IC67" s="126"/>
      <c r="ID67" s="126"/>
      <c r="IE67" s="126"/>
      <c r="IF67" s="126"/>
      <c r="IG67" s="126"/>
      <c r="IH67" s="126"/>
      <c r="II67" s="126"/>
      <c r="IJ67" s="126"/>
      <c r="IK67" s="126"/>
      <c r="IL67" s="126"/>
      <c r="IM67" s="126"/>
      <c r="IN67" s="126"/>
      <c r="IO67" s="126"/>
      <c r="IP67" s="126"/>
      <c r="IQ67" s="126"/>
      <c r="IR67" s="126"/>
      <c r="IS67" s="126"/>
      <c r="IT67" s="126"/>
      <c r="IU67" s="126"/>
    </row>
    <row r="68" spans="1:255" s="127" customFormat="1">
      <c r="A68" s="128" t="s">
        <v>777</v>
      </c>
      <c r="B68" s="125"/>
      <c r="C68" s="125"/>
      <c r="D68" s="126"/>
      <c r="E68" s="126"/>
      <c r="F68" s="126"/>
      <c r="G68" s="126"/>
      <c r="H68" s="126"/>
      <c r="I68" s="126"/>
      <c r="J68" s="126"/>
      <c r="K68" s="126"/>
      <c r="L68" s="126"/>
      <c r="M68" s="126"/>
      <c r="N68" s="126"/>
      <c r="O68" s="126"/>
      <c r="P68" s="126"/>
      <c r="Q68" s="126"/>
      <c r="R68" s="126"/>
      <c r="S68" s="126"/>
      <c r="T68" s="126"/>
      <c r="U68" s="126"/>
      <c r="V68" s="126"/>
      <c r="W68" s="126"/>
      <c r="X68" s="126"/>
      <c r="Y68" s="126"/>
      <c r="Z68" s="126"/>
      <c r="AA68" s="126"/>
      <c r="AB68" s="126"/>
      <c r="AC68" s="126"/>
      <c r="AD68" s="126"/>
      <c r="AE68" s="126"/>
      <c r="AF68" s="126"/>
      <c r="AG68" s="126"/>
      <c r="AH68" s="126"/>
      <c r="AI68" s="126"/>
      <c r="AJ68" s="126"/>
      <c r="AK68" s="126"/>
      <c r="AL68" s="126"/>
      <c r="AM68" s="126"/>
      <c r="AN68" s="126"/>
      <c r="AO68" s="126"/>
      <c r="AP68" s="126"/>
      <c r="AQ68" s="126"/>
      <c r="AR68" s="126"/>
      <c r="AS68" s="126"/>
      <c r="AT68" s="126"/>
      <c r="AU68" s="126"/>
      <c r="AV68" s="126"/>
      <c r="AW68" s="126"/>
      <c r="AX68" s="126"/>
      <c r="AY68" s="126"/>
      <c r="AZ68" s="126"/>
      <c r="BA68" s="126"/>
      <c r="BB68" s="126"/>
      <c r="BC68" s="126"/>
      <c r="BD68" s="126"/>
      <c r="BE68" s="126"/>
      <c r="BF68" s="126"/>
      <c r="BG68" s="126"/>
      <c r="BH68" s="126"/>
      <c r="BI68" s="126"/>
      <c r="BJ68" s="126"/>
      <c r="BK68" s="126"/>
      <c r="BL68" s="126"/>
      <c r="BM68" s="126"/>
      <c r="BN68" s="126"/>
      <c r="BO68" s="126"/>
      <c r="BP68" s="126"/>
      <c r="BQ68" s="126"/>
      <c r="BR68" s="126"/>
      <c r="BS68" s="126"/>
      <c r="BT68" s="126"/>
      <c r="BU68" s="126"/>
      <c r="BV68" s="126"/>
      <c r="BW68" s="126"/>
      <c r="BX68" s="126"/>
      <c r="BY68" s="126"/>
      <c r="BZ68" s="126"/>
      <c r="CA68" s="126"/>
      <c r="CB68" s="126"/>
      <c r="CC68" s="126"/>
      <c r="CD68" s="126"/>
      <c r="CE68" s="126"/>
      <c r="CF68" s="126"/>
      <c r="CG68" s="126"/>
      <c r="CH68" s="126"/>
      <c r="CI68" s="126"/>
      <c r="CJ68" s="126"/>
      <c r="CK68" s="126"/>
      <c r="CL68" s="126"/>
      <c r="CM68" s="126"/>
      <c r="CN68" s="126"/>
      <c r="CO68" s="126"/>
      <c r="CP68" s="126"/>
      <c r="CQ68" s="126"/>
      <c r="CR68" s="126"/>
      <c r="CS68" s="126"/>
      <c r="CT68" s="126"/>
      <c r="CU68" s="126"/>
      <c r="CV68" s="126"/>
      <c r="CW68" s="126"/>
      <c r="CX68" s="126"/>
      <c r="CY68" s="126"/>
      <c r="CZ68" s="126"/>
      <c r="DA68" s="126"/>
      <c r="DB68" s="126"/>
      <c r="DC68" s="126"/>
      <c r="DD68" s="126"/>
      <c r="DE68" s="126"/>
      <c r="DF68" s="126"/>
      <c r="DG68" s="126"/>
      <c r="DH68" s="126"/>
      <c r="DI68" s="126"/>
      <c r="DJ68" s="126"/>
      <c r="DK68" s="126"/>
      <c r="DL68" s="126"/>
      <c r="DM68" s="126"/>
      <c r="DN68" s="126"/>
      <c r="DO68" s="126"/>
      <c r="DP68" s="126"/>
      <c r="DQ68" s="126"/>
      <c r="DR68" s="126"/>
      <c r="DS68" s="126"/>
      <c r="DT68" s="126"/>
      <c r="DU68" s="126"/>
      <c r="DV68" s="126"/>
      <c r="DW68" s="126"/>
      <c r="DX68" s="126"/>
      <c r="DY68" s="126"/>
      <c r="DZ68" s="126"/>
      <c r="EA68" s="126"/>
      <c r="EB68" s="126"/>
      <c r="EC68" s="126"/>
      <c r="ED68" s="126"/>
      <c r="EE68" s="126"/>
      <c r="EF68" s="126"/>
      <c r="EG68" s="126"/>
      <c r="EH68" s="126"/>
      <c r="EI68" s="126"/>
      <c r="EJ68" s="126"/>
      <c r="EK68" s="126"/>
      <c r="EL68" s="126"/>
      <c r="EM68" s="126"/>
      <c r="EN68" s="126"/>
      <c r="EO68" s="126"/>
      <c r="EP68" s="126"/>
      <c r="EQ68" s="126"/>
      <c r="ER68" s="126"/>
      <c r="ES68" s="126"/>
      <c r="ET68" s="126"/>
      <c r="EU68" s="126"/>
      <c r="EV68" s="126"/>
      <c r="EW68" s="126"/>
      <c r="EX68" s="126"/>
      <c r="EY68" s="126"/>
      <c r="EZ68" s="126"/>
      <c r="FA68" s="126"/>
      <c r="FB68" s="126"/>
      <c r="FC68" s="126"/>
      <c r="FD68" s="126"/>
      <c r="FE68" s="126"/>
      <c r="FF68" s="126"/>
      <c r="FG68" s="126"/>
      <c r="FH68" s="126"/>
      <c r="FI68" s="126"/>
      <c r="FJ68" s="126"/>
      <c r="FK68" s="126"/>
      <c r="FL68" s="126"/>
      <c r="FM68" s="126"/>
      <c r="FN68" s="126"/>
      <c r="FO68" s="126"/>
      <c r="FP68" s="126"/>
      <c r="FQ68" s="126"/>
      <c r="FR68" s="126"/>
      <c r="FS68" s="126"/>
      <c r="FT68" s="126"/>
      <c r="FU68" s="126"/>
      <c r="FV68" s="126"/>
      <c r="FW68" s="126"/>
      <c r="FX68" s="126"/>
      <c r="FY68" s="126"/>
      <c r="FZ68" s="126"/>
      <c r="GA68" s="126"/>
      <c r="GB68" s="126"/>
      <c r="GC68" s="126"/>
      <c r="GD68" s="126"/>
      <c r="GE68" s="126"/>
      <c r="GF68" s="126"/>
      <c r="GG68" s="126"/>
      <c r="GH68" s="126"/>
      <c r="GI68" s="126"/>
      <c r="GJ68" s="126"/>
      <c r="GK68" s="126"/>
      <c r="GL68" s="126"/>
      <c r="GM68" s="126"/>
      <c r="GN68" s="126"/>
      <c r="GO68" s="126"/>
      <c r="GP68" s="126"/>
      <c r="GQ68" s="126"/>
      <c r="GR68" s="126"/>
      <c r="GS68" s="126"/>
      <c r="GT68" s="126"/>
      <c r="GU68" s="126"/>
      <c r="GV68" s="126"/>
      <c r="GW68" s="126"/>
      <c r="GX68" s="126"/>
      <c r="GY68" s="126"/>
      <c r="GZ68" s="126"/>
      <c r="HA68" s="126"/>
      <c r="HB68" s="126"/>
      <c r="HC68" s="126"/>
      <c r="HD68" s="126"/>
      <c r="HE68" s="126"/>
      <c r="HF68" s="126"/>
      <c r="HG68" s="126"/>
      <c r="HH68" s="126"/>
      <c r="HI68" s="126"/>
      <c r="HJ68" s="126"/>
      <c r="HK68" s="126"/>
      <c r="HL68" s="126"/>
      <c r="HM68" s="126"/>
      <c r="HN68" s="126"/>
      <c r="HO68" s="126"/>
      <c r="HP68" s="126"/>
      <c r="HQ68" s="126"/>
      <c r="HR68" s="126"/>
      <c r="HS68" s="126"/>
      <c r="HT68" s="126"/>
      <c r="HU68" s="126"/>
      <c r="HV68" s="126"/>
      <c r="HW68" s="126"/>
      <c r="HX68" s="126"/>
      <c r="HY68" s="126"/>
      <c r="HZ68" s="126"/>
      <c r="IA68" s="126"/>
      <c r="IB68" s="126"/>
      <c r="IC68" s="126"/>
      <c r="ID68" s="126"/>
      <c r="IE68" s="126"/>
      <c r="IF68" s="126"/>
      <c r="IG68" s="126"/>
      <c r="IH68" s="126"/>
      <c r="II68" s="126"/>
      <c r="IJ68" s="126"/>
      <c r="IK68" s="126"/>
      <c r="IL68" s="126"/>
      <c r="IM68" s="126"/>
      <c r="IN68" s="126"/>
      <c r="IO68" s="126"/>
      <c r="IP68" s="126"/>
      <c r="IQ68" s="126"/>
      <c r="IR68" s="126"/>
      <c r="IS68" s="126"/>
      <c r="IT68" s="126"/>
      <c r="IU68" s="126"/>
    </row>
    <row r="69" spans="1:255" s="127" customFormat="1" ht="28.5">
      <c r="A69" s="128" t="s">
        <v>778</v>
      </c>
      <c r="B69" s="125"/>
      <c r="C69" s="125"/>
      <c r="D69" s="126"/>
      <c r="E69" s="126"/>
      <c r="F69" s="126"/>
      <c r="G69" s="126"/>
      <c r="H69" s="126"/>
      <c r="I69" s="126"/>
      <c r="J69" s="126"/>
      <c r="K69" s="126"/>
      <c r="L69" s="126"/>
      <c r="M69" s="126"/>
      <c r="N69" s="126"/>
      <c r="O69" s="126"/>
      <c r="P69" s="126"/>
      <c r="Q69" s="126"/>
      <c r="R69" s="126"/>
      <c r="S69" s="126"/>
      <c r="T69" s="126"/>
      <c r="U69" s="126"/>
      <c r="V69" s="126"/>
      <c r="W69" s="126"/>
      <c r="X69" s="126"/>
      <c r="Y69" s="126"/>
      <c r="Z69" s="126"/>
      <c r="AA69" s="126"/>
      <c r="AB69" s="126"/>
      <c r="AC69" s="126"/>
      <c r="AD69" s="126"/>
      <c r="AE69" s="126"/>
      <c r="AF69" s="126"/>
      <c r="AG69" s="126"/>
      <c r="AH69" s="126"/>
      <c r="AI69" s="126"/>
      <c r="AJ69" s="126"/>
      <c r="AK69" s="126"/>
      <c r="AL69" s="126"/>
      <c r="AM69" s="126"/>
      <c r="AN69" s="126"/>
      <c r="AO69" s="126"/>
      <c r="AP69" s="126"/>
      <c r="AQ69" s="126"/>
      <c r="AR69" s="126"/>
      <c r="AS69" s="126"/>
      <c r="AT69" s="126"/>
      <c r="AU69" s="126"/>
      <c r="AV69" s="126"/>
      <c r="AW69" s="126"/>
      <c r="AX69" s="126"/>
      <c r="AY69" s="126"/>
      <c r="AZ69" s="126"/>
      <c r="BA69" s="126"/>
      <c r="BB69" s="126"/>
      <c r="BC69" s="126"/>
      <c r="BD69" s="126"/>
      <c r="BE69" s="126"/>
      <c r="BF69" s="126"/>
      <c r="BG69" s="126"/>
      <c r="BH69" s="126"/>
      <c r="BI69" s="126"/>
      <c r="BJ69" s="126"/>
      <c r="BK69" s="126"/>
      <c r="BL69" s="126"/>
      <c r="BM69" s="126"/>
      <c r="BN69" s="126"/>
      <c r="BO69" s="126"/>
      <c r="BP69" s="126"/>
      <c r="BQ69" s="126"/>
      <c r="BR69" s="126"/>
      <c r="BS69" s="126"/>
      <c r="BT69" s="126"/>
      <c r="BU69" s="126"/>
      <c r="BV69" s="126"/>
      <c r="BW69" s="126"/>
      <c r="BX69" s="126"/>
      <c r="BY69" s="126"/>
      <c r="BZ69" s="126"/>
      <c r="CA69" s="126"/>
      <c r="CB69" s="126"/>
      <c r="CC69" s="126"/>
      <c r="CD69" s="126"/>
      <c r="CE69" s="126"/>
      <c r="CF69" s="126"/>
      <c r="CG69" s="126"/>
      <c r="CH69" s="126"/>
      <c r="CI69" s="126"/>
      <c r="CJ69" s="126"/>
      <c r="CK69" s="126"/>
      <c r="CL69" s="126"/>
      <c r="CM69" s="126"/>
      <c r="CN69" s="126"/>
      <c r="CO69" s="126"/>
      <c r="CP69" s="126"/>
      <c r="CQ69" s="126"/>
      <c r="CR69" s="126"/>
      <c r="CS69" s="126"/>
      <c r="CT69" s="126"/>
      <c r="CU69" s="126"/>
      <c r="CV69" s="126"/>
      <c r="CW69" s="126"/>
      <c r="CX69" s="126"/>
      <c r="CY69" s="126"/>
      <c r="CZ69" s="126"/>
      <c r="DA69" s="126"/>
      <c r="DB69" s="126"/>
      <c r="DC69" s="126"/>
      <c r="DD69" s="126"/>
      <c r="DE69" s="126"/>
      <c r="DF69" s="126"/>
      <c r="DG69" s="126"/>
      <c r="DH69" s="126"/>
      <c r="DI69" s="126"/>
      <c r="DJ69" s="126"/>
      <c r="DK69" s="126"/>
      <c r="DL69" s="126"/>
      <c r="DM69" s="126"/>
      <c r="DN69" s="126"/>
      <c r="DO69" s="126"/>
      <c r="DP69" s="126"/>
      <c r="DQ69" s="126"/>
      <c r="DR69" s="126"/>
      <c r="DS69" s="126"/>
      <c r="DT69" s="126"/>
      <c r="DU69" s="126"/>
      <c r="DV69" s="126"/>
      <c r="DW69" s="126"/>
      <c r="DX69" s="126"/>
      <c r="DY69" s="126"/>
      <c r="DZ69" s="126"/>
      <c r="EA69" s="126"/>
      <c r="EB69" s="126"/>
      <c r="EC69" s="126"/>
      <c r="ED69" s="126"/>
      <c r="EE69" s="126"/>
      <c r="EF69" s="126"/>
      <c r="EG69" s="126"/>
      <c r="EH69" s="126"/>
      <c r="EI69" s="126"/>
      <c r="EJ69" s="126"/>
      <c r="EK69" s="126"/>
      <c r="EL69" s="126"/>
      <c r="EM69" s="126"/>
      <c r="EN69" s="126"/>
      <c r="EO69" s="126"/>
      <c r="EP69" s="126"/>
      <c r="EQ69" s="126"/>
      <c r="ER69" s="126"/>
      <c r="ES69" s="126"/>
      <c r="ET69" s="126"/>
      <c r="EU69" s="126"/>
      <c r="EV69" s="126"/>
      <c r="EW69" s="126"/>
      <c r="EX69" s="126"/>
      <c r="EY69" s="126"/>
      <c r="EZ69" s="126"/>
      <c r="FA69" s="126"/>
      <c r="FB69" s="126"/>
      <c r="FC69" s="126"/>
      <c r="FD69" s="126"/>
      <c r="FE69" s="126"/>
      <c r="FF69" s="126"/>
      <c r="FG69" s="126"/>
      <c r="FH69" s="126"/>
      <c r="FI69" s="126"/>
      <c r="FJ69" s="126"/>
      <c r="FK69" s="126"/>
      <c r="FL69" s="126"/>
      <c r="FM69" s="126"/>
      <c r="FN69" s="126"/>
      <c r="FO69" s="126"/>
      <c r="FP69" s="126"/>
      <c r="FQ69" s="126"/>
      <c r="FR69" s="126"/>
      <c r="FS69" s="126"/>
      <c r="FT69" s="126"/>
      <c r="FU69" s="126"/>
      <c r="FV69" s="126"/>
      <c r="FW69" s="126"/>
      <c r="FX69" s="126"/>
      <c r="FY69" s="126"/>
      <c r="FZ69" s="126"/>
      <c r="GA69" s="126"/>
      <c r="GB69" s="126"/>
      <c r="GC69" s="126"/>
      <c r="GD69" s="126"/>
      <c r="GE69" s="126"/>
      <c r="GF69" s="126"/>
      <c r="GG69" s="126"/>
      <c r="GH69" s="126"/>
      <c r="GI69" s="126"/>
      <c r="GJ69" s="126"/>
      <c r="GK69" s="126"/>
      <c r="GL69" s="126"/>
      <c r="GM69" s="126"/>
      <c r="GN69" s="126"/>
      <c r="GO69" s="126"/>
      <c r="GP69" s="126"/>
      <c r="GQ69" s="126"/>
      <c r="GR69" s="126"/>
      <c r="GS69" s="126"/>
      <c r="GT69" s="126"/>
      <c r="GU69" s="126"/>
      <c r="GV69" s="126"/>
      <c r="GW69" s="126"/>
      <c r="GX69" s="126"/>
      <c r="GY69" s="126"/>
      <c r="GZ69" s="126"/>
      <c r="HA69" s="126"/>
      <c r="HB69" s="126"/>
      <c r="HC69" s="126"/>
      <c r="HD69" s="126"/>
      <c r="HE69" s="126"/>
      <c r="HF69" s="126"/>
      <c r="HG69" s="126"/>
      <c r="HH69" s="126"/>
      <c r="HI69" s="126"/>
      <c r="HJ69" s="126"/>
      <c r="HK69" s="126"/>
      <c r="HL69" s="126"/>
      <c r="HM69" s="126"/>
      <c r="HN69" s="126"/>
      <c r="HO69" s="126"/>
      <c r="HP69" s="126"/>
      <c r="HQ69" s="126"/>
      <c r="HR69" s="126"/>
      <c r="HS69" s="126"/>
      <c r="HT69" s="126"/>
      <c r="HU69" s="126"/>
      <c r="HV69" s="126"/>
      <c r="HW69" s="126"/>
      <c r="HX69" s="126"/>
      <c r="HY69" s="126"/>
      <c r="HZ69" s="126"/>
      <c r="IA69" s="126"/>
      <c r="IB69" s="126"/>
      <c r="IC69" s="126"/>
      <c r="ID69" s="126"/>
      <c r="IE69" s="126"/>
      <c r="IF69" s="126"/>
      <c r="IG69" s="126"/>
      <c r="IH69" s="126"/>
      <c r="II69" s="126"/>
      <c r="IJ69" s="126"/>
      <c r="IK69" s="126"/>
      <c r="IL69" s="126"/>
      <c r="IM69" s="126"/>
      <c r="IN69" s="126"/>
      <c r="IO69" s="126"/>
      <c r="IP69" s="126"/>
      <c r="IQ69" s="126"/>
      <c r="IR69" s="126"/>
      <c r="IS69" s="126"/>
      <c r="IT69" s="126"/>
      <c r="IU69" s="126"/>
    </row>
    <row r="70" spans="1:255" s="127" customFormat="1">
      <c r="A70" s="128" t="s">
        <v>779</v>
      </c>
      <c r="B70" s="125"/>
      <c r="C70" s="125"/>
      <c r="D70" s="126"/>
      <c r="E70" s="126"/>
      <c r="F70" s="126"/>
      <c r="G70" s="126"/>
      <c r="H70" s="126"/>
      <c r="I70" s="126"/>
      <c r="J70" s="126"/>
      <c r="K70" s="126"/>
      <c r="L70" s="126"/>
      <c r="M70" s="126"/>
      <c r="N70" s="126"/>
      <c r="O70" s="126"/>
      <c r="P70" s="126"/>
      <c r="Q70" s="126"/>
      <c r="R70" s="126"/>
      <c r="S70" s="126"/>
      <c r="T70" s="126"/>
      <c r="U70" s="126"/>
      <c r="V70" s="126"/>
      <c r="W70" s="126"/>
      <c r="X70" s="126"/>
      <c r="Y70" s="126"/>
      <c r="Z70" s="126"/>
      <c r="AA70" s="126"/>
      <c r="AB70" s="126"/>
      <c r="AC70" s="126"/>
      <c r="AD70" s="126"/>
      <c r="AE70" s="126"/>
      <c r="AF70" s="126"/>
      <c r="AG70" s="126"/>
      <c r="AH70" s="126"/>
      <c r="AI70" s="126"/>
      <c r="AJ70" s="126"/>
      <c r="AK70" s="126"/>
      <c r="AL70" s="126"/>
      <c r="AM70" s="126"/>
      <c r="AN70" s="126"/>
      <c r="AO70" s="126"/>
      <c r="AP70" s="126"/>
      <c r="AQ70" s="126"/>
      <c r="AR70" s="126"/>
      <c r="AS70" s="126"/>
      <c r="AT70" s="126"/>
      <c r="AU70" s="126"/>
      <c r="AV70" s="126"/>
      <c r="AW70" s="126"/>
      <c r="AX70" s="126"/>
      <c r="AY70" s="126"/>
      <c r="AZ70" s="126"/>
      <c r="BA70" s="126"/>
      <c r="BB70" s="126"/>
      <c r="BC70" s="126"/>
      <c r="BD70" s="126"/>
      <c r="BE70" s="126"/>
      <c r="BF70" s="126"/>
      <c r="BG70" s="126"/>
      <c r="BH70" s="126"/>
      <c r="BI70" s="126"/>
      <c r="BJ70" s="126"/>
      <c r="BK70" s="126"/>
      <c r="BL70" s="126"/>
      <c r="BM70" s="126"/>
      <c r="BN70" s="126"/>
      <c r="BO70" s="126"/>
      <c r="BP70" s="126"/>
      <c r="BQ70" s="126"/>
      <c r="BR70" s="126"/>
      <c r="BS70" s="126"/>
      <c r="BT70" s="126"/>
      <c r="BU70" s="126"/>
      <c r="BV70" s="126"/>
      <c r="BW70" s="126"/>
      <c r="BX70" s="126"/>
      <c r="BY70" s="126"/>
      <c r="BZ70" s="126"/>
      <c r="CA70" s="126"/>
      <c r="CB70" s="126"/>
      <c r="CC70" s="126"/>
      <c r="CD70" s="126"/>
      <c r="CE70" s="126"/>
      <c r="CF70" s="126"/>
      <c r="CG70" s="126"/>
      <c r="CH70" s="126"/>
      <c r="CI70" s="126"/>
      <c r="CJ70" s="126"/>
      <c r="CK70" s="126"/>
      <c r="CL70" s="126"/>
      <c r="CM70" s="126"/>
      <c r="CN70" s="126"/>
      <c r="CO70" s="126"/>
      <c r="CP70" s="126"/>
      <c r="CQ70" s="126"/>
      <c r="CR70" s="126"/>
      <c r="CS70" s="126"/>
      <c r="CT70" s="126"/>
      <c r="CU70" s="126"/>
      <c r="CV70" s="126"/>
      <c r="CW70" s="126"/>
      <c r="CX70" s="126"/>
      <c r="CY70" s="126"/>
      <c r="CZ70" s="126"/>
      <c r="DA70" s="126"/>
      <c r="DB70" s="126"/>
      <c r="DC70" s="126"/>
      <c r="DD70" s="126"/>
      <c r="DE70" s="126"/>
      <c r="DF70" s="126"/>
      <c r="DG70" s="126"/>
      <c r="DH70" s="126"/>
      <c r="DI70" s="126"/>
      <c r="DJ70" s="126"/>
      <c r="DK70" s="126"/>
      <c r="DL70" s="126"/>
      <c r="DM70" s="126"/>
      <c r="DN70" s="126"/>
      <c r="DO70" s="126"/>
      <c r="DP70" s="126"/>
      <c r="DQ70" s="126"/>
      <c r="DR70" s="126"/>
      <c r="DS70" s="126"/>
      <c r="DT70" s="126"/>
      <c r="DU70" s="126"/>
      <c r="DV70" s="126"/>
      <c r="DW70" s="126"/>
      <c r="DX70" s="126"/>
      <c r="DY70" s="126"/>
      <c r="DZ70" s="126"/>
      <c r="EA70" s="126"/>
      <c r="EB70" s="126"/>
      <c r="EC70" s="126"/>
      <c r="ED70" s="126"/>
      <c r="EE70" s="126"/>
      <c r="EF70" s="126"/>
      <c r="EG70" s="126"/>
      <c r="EH70" s="126"/>
      <c r="EI70" s="126"/>
      <c r="EJ70" s="126"/>
      <c r="EK70" s="126"/>
      <c r="EL70" s="126"/>
      <c r="EM70" s="126"/>
      <c r="EN70" s="126"/>
      <c r="EO70" s="126"/>
      <c r="EP70" s="126"/>
      <c r="EQ70" s="126"/>
      <c r="ER70" s="126"/>
      <c r="ES70" s="126"/>
      <c r="ET70" s="126"/>
      <c r="EU70" s="126"/>
      <c r="EV70" s="126"/>
      <c r="EW70" s="126"/>
      <c r="EX70" s="126"/>
      <c r="EY70" s="126"/>
      <c r="EZ70" s="126"/>
      <c r="FA70" s="126"/>
      <c r="FB70" s="126"/>
      <c r="FC70" s="126"/>
      <c r="FD70" s="126"/>
      <c r="FE70" s="126"/>
      <c r="FF70" s="126"/>
      <c r="FG70" s="126"/>
      <c r="FH70" s="126"/>
      <c r="FI70" s="126"/>
      <c r="FJ70" s="126"/>
      <c r="FK70" s="126"/>
      <c r="FL70" s="126"/>
      <c r="FM70" s="126"/>
      <c r="FN70" s="126"/>
      <c r="FO70" s="126"/>
      <c r="FP70" s="126"/>
      <c r="FQ70" s="126"/>
      <c r="FR70" s="126"/>
      <c r="FS70" s="126"/>
      <c r="FT70" s="126"/>
      <c r="FU70" s="126"/>
      <c r="FV70" s="126"/>
      <c r="FW70" s="126"/>
      <c r="FX70" s="126"/>
      <c r="FY70" s="126"/>
      <c r="FZ70" s="126"/>
      <c r="GA70" s="126"/>
      <c r="GB70" s="126"/>
      <c r="GC70" s="126"/>
      <c r="GD70" s="126"/>
      <c r="GE70" s="126"/>
      <c r="GF70" s="126"/>
      <c r="GG70" s="126"/>
      <c r="GH70" s="126"/>
      <c r="GI70" s="126"/>
      <c r="GJ70" s="126"/>
      <c r="GK70" s="126"/>
      <c r="GL70" s="126"/>
      <c r="GM70" s="126"/>
      <c r="GN70" s="126"/>
      <c r="GO70" s="126"/>
      <c r="GP70" s="126"/>
      <c r="GQ70" s="126"/>
      <c r="GR70" s="126"/>
      <c r="GS70" s="126"/>
      <c r="GT70" s="126"/>
      <c r="GU70" s="126"/>
      <c r="GV70" s="126"/>
      <c r="GW70" s="126"/>
      <c r="GX70" s="126"/>
      <c r="GY70" s="126"/>
      <c r="GZ70" s="126"/>
      <c r="HA70" s="126"/>
      <c r="HB70" s="126"/>
      <c r="HC70" s="126"/>
      <c r="HD70" s="126"/>
      <c r="HE70" s="126"/>
      <c r="HF70" s="126"/>
      <c r="HG70" s="126"/>
      <c r="HH70" s="126"/>
      <c r="HI70" s="126"/>
      <c r="HJ70" s="126"/>
      <c r="HK70" s="126"/>
      <c r="HL70" s="126"/>
      <c r="HM70" s="126"/>
      <c r="HN70" s="126"/>
      <c r="HO70" s="126"/>
      <c r="HP70" s="126"/>
      <c r="HQ70" s="126"/>
      <c r="HR70" s="126"/>
      <c r="HS70" s="126"/>
      <c r="HT70" s="126"/>
      <c r="HU70" s="126"/>
      <c r="HV70" s="126"/>
      <c r="HW70" s="126"/>
      <c r="HX70" s="126"/>
      <c r="HY70" s="126"/>
      <c r="HZ70" s="126"/>
      <c r="IA70" s="126"/>
      <c r="IB70" s="126"/>
      <c r="IC70" s="126"/>
      <c r="ID70" s="126"/>
      <c r="IE70" s="126"/>
      <c r="IF70" s="126"/>
      <c r="IG70" s="126"/>
      <c r="IH70" s="126"/>
      <c r="II70" s="126"/>
      <c r="IJ70" s="126"/>
      <c r="IK70" s="126"/>
      <c r="IL70" s="126"/>
      <c r="IM70" s="126"/>
      <c r="IN70" s="126"/>
      <c r="IO70" s="126"/>
      <c r="IP70" s="126"/>
      <c r="IQ70" s="126"/>
      <c r="IR70" s="126"/>
      <c r="IS70" s="126"/>
      <c r="IT70" s="126"/>
      <c r="IU70" s="126"/>
    </row>
    <row r="71" spans="1:255" s="127" customFormat="1" ht="134.25" customHeight="1">
      <c r="A71" s="129" t="s">
        <v>780</v>
      </c>
      <c r="B71" s="125"/>
      <c r="C71" s="125"/>
      <c r="D71" s="126"/>
      <c r="E71" s="126"/>
      <c r="F71" s="126"/>
      <c r="G71" s="126"/>
      <c r="H71" s="126"/>
      <c r="I71" s="126"/>
      <c r="J71" s="126"/>
      <c r="K71" s="126"/>
      <c r="L71" s="126"/>
      <c r="M71" s="126"/>
      <c r="N71" s="126"/>
      <c r="O71" s="126"/>
      <c r="P71" s="126"/>
      <c r="Q71" s="126"/>
      <c r="R71" s="126"/>
      <c r="S71" s="126"/>
      <c r="T71" s="126"/>
      <c r="U71" s="126"/>
      <c r="V71" s="126"/>
      <c r="W71" s="126"/>
      <c r="X71" s="126"/>
      <c r="Y71" s="126"/>
      <c r="Z71" s="126"/>
      <c r="AA71" s="126"/>
      <c r="AB71" s="126"/>
      <c r="AC71" s="126"/>
      <c r="AD71" s="126"/>
      <c r="AE71" s="126"/>
      <c r="AF71" s="126"/>
      <c r="AG71" s="126"/>
      <c r="AH71" s="126"/>
      <c r="AI71" s="126"/>
      <c r="AJ71" s="126"/>
      <c r="AK71" s="126"/>
      <c r="AL71" s="126"/>
      <c r="AM71" s="126"/>
      <c r="AN71" s="126"/>
      <c r="AO71" s="126"/>
      <c r="AP71" s="126"/>
      <c r="AQ71" s="126"/>
      <c r="AR71" s="126"/>
      <c r="AS71" s="126"/>
      <c r="AT71" s="126"/>
      <c r="AU71" s="126"/>
      <c r="AV71" s="126"/>
      <c r="AW71" s="126"/>
      <c r="AX71" s="126"/>
      <c r="AY71" s="126"/>
      <c r="AZ71" s="126"/>
      <c r="BA71" s="126"/>
      <c r="BB71" s="126"/>
      <c r="BC71" s="126"/>
      <c r="BD71" s="126"/>
      <c r="BE71" s="126"/>
      <c r="BF71" s="126"/>
      <c r="BG71" s="126"/>
      <c r="BH71" s="126"/>
      <c r="BI71" s="126"/>
      <c r="BJ71" s="126"/>
      <c r="BK71" s="126"/>
      <c r="BL71" s="126"/>
      <c r="BM71" s="126"/>
      <c r="BN71" s="126"/>
      <c r="BO71" s="126"/>
      <c r="BP71" s="126"/>
      <c r="BQ71" s="126"/>
      <c r="BR71" s="126"/>
      <c r="BS71" s="126"/>
      <c r="BT71" s="126"/>
      <c r="BU71" s="126"/>
      <c r="BV71" s="126"/>
      <c r="BW71" s="126"/>
      <c r="BX71" s="126"/>
      <c r="BY71" s="126"/>
      <c r="BZ71" s="126"/>
      <c r="CA71" s="126"/>
      <c r="CB71" s="126"/>
      <c r="CC71" s="126"/>
      <c r="CD71" s="126"/>
      <c r="CE71" s="126"/>
      <c r="CF71" s="126"/>
      <c r="CG71" s="126"/>
      <c r="CH71" s="126"/>
      <c r="CI71" s="126"/>
      <c r="CJ71" s="126"/>
      <c r="CK71" s="126"/>
      <c r="CL71" s="126"/>
      <c r="CM71" s="126"/>
      <c r="CN71" s="126"/>
      <c r="CO71" s="126"/>
      <c r="CP71" s="126"/>
      <c r="CQ71" s="126"/>
      <c r="CR71" s="126"/>
      <c r="CS71" s="126"/>
      <c r="CT71" s="126"/>
      <c r="CU71" s="126"/>
      <c r="CV71" s="126"/>
      <c r="CW71" s="126"/>
      <c r="CX71" s="126"/>
      <c r="CY71" s="126"/>
      <c r="CZ71" s="126"/>
      <c r="DA71" s="126"/>
      <c r="DB71" s="126"/>
      <c r="DC71" s="126"/>
      <c r="DD71" s="126"/>
      <c r="DE71" s="126"/>
      <c r="DF71" s="126"/>
      <c r="DG71" s="126"/>
      <c r="DH71" s="126"/>
      <c r="DI71" s="126"/>
      <c r="DJ71" s="126"/>
      <c r="DK71" s="126"/>
      <c r="DL71" s="126"/>
      <c r="DM71" s="126"/>
      <c r="DN71" s="126"/>
      <c r="DO71" s="126"/>
      <c r="DP71" s="126"/>
      <c r="DQ71" s="126"/>
      <c r="DR71" s="126"/>
      <c r="DS71" s="126"/>
      <c r="DT71" s="126"/>
      <c r="DU71" s="126"/>
      <c r="DV71" s="126"/>
      <c r="DW71" s="126"/>
      <c r="DX71" s="126"/>
      <c r="DY71" s="126"/>
      <c r="DZ71" s="126"/>
      <c r="EA71" s="126"/>
      <c r="EB71" s="126"/>
      <c r="EC71" s="126"/>
      <c r="ED71" s="126"/>
      <c r="EE71" s="126"/>
      <c r="EF71" s="126"/>
      <c r="EG71" s="126"/>
      <c r="EH71" s="126"/>
      <c r="EI71" s="126"/>
      <c r="EJ71" s="126"/>
      <c r="EK71" s="126"/>
      <c r="EL71" s="126"/>
      <c r="EM71" s="126"/>
      <c r="EN71" s="126"/>
      <c r="EO71" s="126"/>
      <c r="EP71" s="126"/>
      <c r="EQ71" s="126"/>
      <c r="ER71" s="126"/>
      <c r="ES71" s="126"/>
      <c r="ET71" s="126"/>
      <c r="EU71" s="126"/>
      <c r="EV71" s="126"/>
      <c r="EW71" s="126"/>
      <c r="EX71" s="126"/>
      <c r="EY71" s="126"/>
      <c r="EZ71" s="126"/>
      <c r="FA71" s="126"/>
      <c r="FB71" s="126"/>
      <c r="FC71" s="126"/>
      <c r="FD71" s="126"/>
      <c r="FE71" s="126"/>
      <c r="FF71" s="126"/>
      <c r="FG71" s="126"/>
      <c r="FH71" s="126"/>
      <c r="FI71" s="126"/>
      <c r="FJ71" s="126"/>
      <c r="FK71" s="126"/>
      <c r="FL71" s="126"/>
      <c r="FM71" s="126"/>
      <c r="FN71" s="126"/>
      <c r="FO71" s="126"/>
      <c r="FP71" s="126"/>
      <c r="FQ71" s="126"/>
      <c r="FR71" s="126"/>
      <c r="FS71" s="126"/>
      <c r="FT71" s="126"/>
      <c r="FU71" s="126"/>
      <c r="FV71" s="126"/>
      <c r="FW71" s="126"/>
      <c r="FX71" s="126"/>
      <c r="FY71" s="126"/>
      <c r="FZ71" s="126"/>
      <c r="GA71" s="126"/>
      <c r="GB71" s="126"/>
      <c r="GC71" s="126"/>
      <c r="GD71" s="126"/>
      <c r="GE71" s="126"/>
      <c r="GF71" s="126"/>
      <c r="GG71" s="126"/>
      <c r="GH71" s="126"/>
      <c r="GI71" s="126"/>
      <c r="GJ71" s="126"/>
      <c r="GK71" s="126"/>
      <c r="GL71" s="126"/>
      <c r="GM71" s="126"/>
      <c r="GN71" s="126"/>
      <c r="GO71" s="126"/>
      <c r="GP71" s="126"/>
      <c r="GQ71" s="126"/>
      <c r="GR71" s="126"/>
      <c r="GS71" s="126"/>
      <c r="GT71" s="126"/>
      <c r="GU71" s="126"/>
      <c r="GV71" s="126"/>
      <c r="GW71" s="126"/>
      <c r="GX71" s="126"/>
      <c r="GY71" s="126"/>
      <c r="GZ71" s="126"/>
      <c r="HA71" s="126"/>
      <c r="HB71" s="126"/>
      <c r="HC71" s="126"/>
      <c r="HD71" s="126"/>
      <c r="HE71" s="126"/>
      <c r="HF71" s="126"/>
      <c r="HG71" s="126"/>
      <c r="HH71" s="126"/>
      <c r="HI71" s="126"/>
      <c r="HJ71" s="126"/>
      <c r="HK71" s="126"/>
      <c r="HL71" s="126"/>
      <c r="HM71" s="126"/>
      <c r="HN71" s="126"/>
      <c r="HO71" s="126"/>
      <c r="HP71" s="126"/>
      <c r="HQ71" s="126"/>
      <c r="HR71" s="126"/>
      <c r="HS71" s="126"/>
      <c r="HT71" s="126"/>
      <c r="HU71" s="126"/>
      <c r="HV71" s="126"/>
      <c r="HW71" s="126"/>
      <c r="HX71" s="126"/>
      <c r="HY71" s="126"/>
      <c r="HZ71" s="126"/>
      <c r="IA71" s="126"/>
      <c r="IB71" s="126"/>
      <c r="IC71" s="126"/>
      <c r="ID71" s="126"/>
      <c r="IE71" s="126"/>
      <c r="IF71" s="126"/>
      <c r="IG71" s="126"/>
      <c r="IH71" s="126"/>
      <c r="II71" s="126"/>
      <c r="IJ71" s="126"/>
      <c r="IK71" s="126"/>
      <c r="IL71" s="126"/>
      <c r="IM71" s="126"/>
      <c r="IN71" s="126"/>
      <c r="IO71" s="126"/>
      <c r="IP71" s="126"/>
      <c r="IQ71" s="126"/>
      <c r="IR71" s="126"/>
      <c r="IS71" s="126"/>
      <c r="IT71" s="126"/>
      <c r="IU71" s="126"/>
    </row>
    <row r="72" spans="1:255" s="127" customFormat="1" ht="31.5" customHeight="1">
      <c r="A72" s="128" t="s">
        <v>781</v>
      </c>
      <c r="B72" s="125"/>
      <c r="C72" s="125"/>
      <c r="D72" s="126"/>
      <c r="E72" s="126"/>
      <c r="F72" s="126"/>
      <c r="G72" s="126"/>
      <c r="H72" s="126"/>
      <c r="I72" s="126"/>
      <c r="J72" s="126"/>
      <c r="K72" s="126"/>
      <c r="L72" s="126"/>
      <c r="M72" s="126"/>
      <c r="N72" s="126"/>
      <c r="O72" s="126"/>
      <c r="P72" s="126"/>
      <c r="Q72" s="126"/>
      <c r="R72" s="126"/>
      <c r="S72" s="126"/>
      <c r="T72" s="126"/>
      <c r="U72" s="126"/>
      <c r="V72" s="126"/>
      <c r="W72" s="126"/>
      <c r="X72" s="126"/>
      <c r="Y72" s="126"/>
      <c r="Z72" s="126"/>
      <c r="AA72" s="126"/>
      <c r="AB72" s="126"/>
      <c r="AC72" s="126"/>
      <c r="AD72" s="126"/>
      <c r="AE72" s="126"/>
      <c r="AF72" s="126"/>
      <c r="AG72" s="126"/>
      <c r="AH72" s="126"/>
      <c r="AI72" s="126"/>
      <c r="AJ72" s="126"/>
      <c r="AK72" s="126"/>
      <c r="AL72" s="126"/>
      <c r="AM72" s="126"/>
      <c r="AN72" s="126"/>
      <c r="AO72" s="126"/>
      <c r="AP72" s="126"/>
      <c r="AQ72" s="126"/>
      <c r="AR72" s="126"/>
      <c r="AS72" s="126"/>
      <c r="AT72" s="126"/>
      <c r="AU72" s="126"/>
      <c r="AV72" s="126"/>
      <c r="AW72" s="126"/>
      <c r="AX72" s="126"/>
      <c r="AY72" s="126"/>
      <c r="AZ72" s="126"/>
      <c r="BA72" s="126"/>
      <c r="BB72" s="126"/>
      <c r="BC72" s="126"/>
      <c r="BD72" s="126"/>
      <c r="BE72" s="126"/>
      <c r="BF72" s="126"/>
      <c r="BG72" s="126"/>
      <c r="BH72" s="126"/>
      <c r="BI72" s="126"/>
      <c r="BJ72" s="126"/>
      <c r="BK72" s="126"/>
      <c r="BL72" s="126"/>
      <c r="BM72" s="126"/>
      <c r="BN72" s="126"/>
      <c r="BO72" s="126"/>
      <c r="BP72" s="126"/>
      <c r="BQ72" s="126"/>
      <c r="BR72" s="126"/>
      <c r="BS72" s="126"/>
      <c r="BT72" s="126"/>
      <c r="BU72" s="126"/>
      <c r="BV72" s="126"/>
      <c r="BW72" s="126"/>
      <c r="BX72" s="126"/>
      <c r="BY72" s="126"/>
      <c r="BZ72" s="126"/>
      <c r="CA72" s="126"/>
      <c r="CB72" s="126"/>
      <c r="CC72" s="126"/>
      <c r="CD72" s="126"/>
      <c r="CE72" s="126"/>
      <c r="CF72" s="126"/>
      <c r="CG72" s="126"/>
      <c r="CH72" s="126"/>
      <c r="CI72" s="126"/>
      <c r="CJ72" s="126"/>
      <c r="CK72" s="126"/>
      <c r="CL72" s="126"/>
      <c r="CM72" s="126"/>
      <c r="CN72" s="126"/>
      <c r="CO72" s="126"/>
      <c r="CP72" s="126"/>
      <c r="CQ72" s="126"/>
      <c r="CR72" s="126"/>
      <c r="CS72" s="126"/>
      <c r="CT72" s="126"/>
      <c r="CU72" s="126"/>
      <c r="CV72" s="126"/>
      <c r="CW72" s="126"/>
      <c r="CX72" s="126"/>
      <c r="CY72" s="126"/>
      <c r="CZ72" s="126"/>
      <c r="DA72" s="126"/>
      <c r="DB72" s="126"/>
      <c r="DC72" s="126"/>
      <c r="DD72" s="126"/>
      <c r="DE72" s="126"/>
      <c r="DF72" s="126"/>
      <c r="DG72" s="126"/>
      <c r="DH72" s="126"/>
      <c r="DI72" s="126"/>
      <c r="DJ72" s="126"/>
      <c r="DK72" s="126"/>
      <c r="DL72" s="126"/>
      <c r="DM72" s="126"/>
      <c r="DN72" s="126"/>
      <c r="DO72" s="126"/>
      <c r="DP72" s="126"/>
      <c r="DQ72" s="126"/>
      <c r="DR72" s="126"/>
      <c r="DS72" s="126"/>
      <c r="DT72" s="126"/>
      <c r="DU72" s="126"/>
      <c r="DV72" s="126"/>
      <c r="DW72" s="126"/>
      <c r="DX72" s="126"/>
      <c r="DY72" s="126"/>
      <c r="DZ72" s="126"/>
      <c r="EA72" s="126"/>
      <c r="EB72" s="126"/>
      <c r="EC72" s="126"/>
      <c r="ED72" s="126"/>
      <c r="EE72" s="126"/>
      <c r="EF72" s="126"/>
      <c r="EG72" s="126"/>
      <c r="EH72" s="126"/>
      <c r="EI72" s="126"/>
      <c r="EJ72" s="126"/>
      <c r="EK72" s="126"/>
      <c r="EL72" s="126"/>
      <c r="EM72" s="126"/>
      <c r="EN72" s="126"/>
      <c r="EO72" s="126"/>
      <c r="EP72" s="126"/>
      <c r="EQ72" s="126"/>
      <c r="ER72" s="126"/>
      <c r="ES72" s="126"/>
      <c r="ET72" s="126"/>
      <c r="EU72" s="126"/>
      <c r="EV72" s="126"/>
      <c r="EW72" s="126"/>
      <c r="EX72" s="126"/>
      <c r="EY72" s="126"/>
      <c r="EZ72" s="126"/>
      <c r="FA72" s="126"/>
      <c r="FB72" s="126"/>
      <c r="FC72" s="126"/>
      <c r="FD72" s="126"/>
      <c r="FE72" s="126"/>
      <c r="FF72" s="126"/>
      <c r="FG72" s="126"/>
      <c r="FH72" s="126"/>
      <c r="FI72" s="126"/>
      <c r="FJ72" s="126"/>
      <c r="FK72" s="126"/>
      <c r="FL72" s="126"/>
      <c r="FM72" s="126"/>
      <c r="FN72" s="126"/>
      <c r="FO72" s="126"/>
      <c r="FP72" s="126"/>
      <c r="FQ72" s="126"/>
      <c r="FR72" s="126"/>
      <c r="FS72" s="126"/>
      <c r="FT72" s="126"/>
      <c r="FU72" s="126"/>
      <c r="FV72" s="126"/>
      <c r="FW72" s="126"/>
      <c r="FX72" s="126"/>
      <c r="FY72" s="126"/>
      <c r="FZ72" s="126"/>
      <c r="GA72" s="126"/>
      <c r="GB72" s="126"/>
      <c r="GC72" s="126"/>
      <c r="GD72" s="126"/>
      <c r="GE72" s="126"/>
      <c r="GF72" s="126"/>
      <c r="GG72" s="126"/>
      <c r="GH72" s="126"/>
      <c r="GI72" s="126"/>
      <c r="GJ72" s="126"/>
      <c r="GK72" s="126"/>
      <c r="GL72" s="126"/>
      <c r="GM72" s="126"/>
      <c r="GN72" s="126"/>
      <c r="GO72" s="126"/>
      <c r="GP72" s="126"/>
      <c r="GQ72" s="126"/>
      <c r="GR72" s="126"/>
      <c r="GS72" s="126"/>
      <c r="GT72" s="126"/>
      <c r="GU72" s="126"/>
      <c r="GV72" s="126"/>
      <c r="GW72" s="126"/>
      <c r="GX72" s="126"/>
      <c r="GY72" s="126"/>
      <c r="GZ72" s="126"/>
      <c r="HA72" s="126"/>
      <c r="HB72" s="126"/>
      <c r="HC72" s="126"/>
      <c r="HD72" s="126"/>
      <c r="HE72" s="126"/>
      <c r="HF72" s="126"/>
      <c r="HG72" s="126"/>
      <c r="HH72" s="126"/>
      <c r="HI72" s="126"/>
      <c r="HJ72" s="126"/>
      <c r="HK72" s="126"/>
      <c r="HL72" s="126"/>
      <c r="HM72" s="126"/>
      <c r="HN72" s="126"/>
      <c r="HO72" s="126"/>
      <c r="HP72" s="126"/>
      <c r="HQ72" s="126"/>
      <c r="HR72" s="126"/>
      <c r="HS72" s="126"/>
      <c r="HT72" s="126"/>
      <c r="HU72" s="126"/>
      <c r="HV72" s="126"/>
      <c r="HW72" s="126"/>
      <c r="HX72" s="126"/>
      <c r="HY72" s="126"/>
      <c r="HZ72" s="126"/>
      <c r="IA72" s="126"/>
      <c r="IB72" s="126"/>
      <c r="IC72" s="126"/>
      <c r="ID72" s="126"/>
      <c r="IE72" s="126"/>
      <c r="IF72" s="126"/>
      <c r="IG72" s="126"/>
      <c r="IH72" s="126"/>
      <c r="II72" s="126"/>
      <c r="IJ72" s="126"/>
      <c r="IK72" s="126"/>
      <c r="IL72" s="126"/>
      <c r="IM72" s="126"/>
      <c r="IN72" s="126"/>
      <c r="IO72" s="126"/>
      <c r="IP72" s="126"/>
      <c r="IQ72" s="126"/>
      <c r="IR72" s="126"/>
      <c r="IS72" s="126"/>
      <c r="IT72" s="126"/>
      <c r="IU72" s="126"/>
    </row>
    <row r="73" spans="1:255" s="127" customFormat="1" ht="48" customHeight="1">
      <c r="A73" s="128" t="s">
        <v>782</v>
      </c>
      <c r="B73" s="125"/>
      <c r="C73" s="125"/>
      <c r="D73" s="126"/>
      <c r="E73" s="126"/>
      <c r="F73" s="126"/>
      <c r="G73" s="126"/>
      <c r="H73" s="126"/>
      <c r="I73" s="126"/>
      <c r="J73" s="126"/>
      <c r="K73" s="126"/>
      <c r="L73" s="126"/>
      <c r="M73" s="126"/>
      <c r="N73" s="126"/>
      <c r="O73" s="126"/>
      <c r="P73" s="126"/>
      <c r="Q73" s="126"/>
      <c r="R73" s="126"/>
      <c r="S73" s="126"/>
      <c r="T73" s="126"/>
      <c r="U73" s="126"/>
      <c r="V73" s="126"/>
      <c r="W73" s="126"/>
      <c r="X73" s="126"/>
      <c r="Y73" s="126"/>
      <c r="Z73" s="126"/>
      <c r="AA73" s="126"/>
      <c r="AB73" s="126"/>
      <c r="AC73" s="126"/>
      <c r="AD73" s="126"/>
      <c r="AE73" s="126"/>
      <c r="AF73" s="126"/>
      <c r="AG73" s="126"/>
      <c r="AH73" s="126"/>
      <c r="AI73" s="126"/>
      <c r="AJ73" s="126"/>
      <c r="AK73" s="126"/>
      <c r="AL73" s="126"/>
      <c r="AM73" s="126"/>
      <c r="AN73" s="126"/>
      <c r="AO73" s="126"/>
      <c r="AP73" s="126"/>
      <c r="AQ73" s="126"/>
      <c r="AR73" s="126"/>
      <c r="AS73" s="126"/>
      <c r="AT73" s="126"/>
      <c r="AU73" s="126"/>
      <c r="AV73" s="126"/>
      <c r="AW73" s="126"/>
      <c r="AX73" s="126"/>
      <c r="AY73" s="126"/>
      <c r="AZ73" s="126"/>
      <c r="BA73" s="126"/>
      <c r="BB73" s="126"/>
      <c r="BC73" s="126"/>
      <c r="BD73" s="126"/>
      <c r="BE73" s="126"/>
      <c r="BF73" s="126"/>
      <c r="BG73" s="126"/>
      <c r="BH73" s="126"/>
      <c r="BI73" s="126"/>
      <c r="BJ73" s="126"/>
      <c r="BK73" s="126"/>
      <c r="BL73" s="126"/>
      <c r="BM73" s="126"/>
      <c r="BN73" s="126"/>
      <c r="BO73" s="126"/>
      <c r="BP73" s="126"/>
      <c r="BQ73" s="126"/>
      <c r="BR73" s="126"/>
      <c r="BS73" s="126"/>
      <c r="BT73" s="126"/>
      <c r="BU73" s="126"/>
      <c r="BV73" s="126"/>
      <c r="BW73" s="126"/>
      <c r="BX73" s="126"/>
      <c r="BY73" s="126"/>
      <c r="BZ73" s="126"/>
      <c r="CA73" s="126"/>
      <c r="CB73" s="126"/>
      <c r="CC73" s="126"/>
      <c r="CD73" s="126"/>
      <c r="CE73" s="126"/>
      <c r="CF73" s="126"/>
      <c r="CG73" s="126"/>
      <c r="CH73" s="126"/>
      <c r="CI73" s="126"/>
      <c r="CJ73" s="126"/>
      <c r="CK73" s="126"/>
      <c r="CL73" s="126"/>
      <c r="CM73" s="126"/>
      <c r="CN73" s="126"/>
      <c r="CO73" s="126"/>
      <c r="CP73" s="126"/>
      <c r="CQ73" s="126"/>
      <c r="CR73" s="126"/>
      <c r="CS73" s="126"/>
      <c r="CT73" s="126"/>
      <c r="CU73" s="126"/>
      <c r="CV73" s="126"/>
      <c r="CW73" s="126"/>
      <c r="CX73" s="126"/>
      <c r="CY73" s="126"/>
      <c r="CZ73" s="126"/>
      <c r="DA73" s="126"/>
      <c r="DB73" s="126"/>
      <c r="DC73" s="126"/>
      <c r="DD73" s="126"/>
      <c r="DE73" s="126"/>
      <c r="DF73" s="126"/>
      <c r="DG73" s="126"/>
      <c r="DH73" s="126"/>
      <c r="DI73" s="126"/>
      <c r="DJ73" s="126"/>
      <c r="DK73" s="126"/>
      <c r="DL73" s="126"/>
      <c r="DM73" s="126"/>
      <c r="DN73" s="126"/>
      <c r="DO73" s="126"/>
      <c r="DP73" s="126"/>
      <c r="DQ73" s="126"/>
      <c r="DR73" s="126"/>
      <c r="DS73" s="126"/>
      <c r="DT73" s="126"/>
      <c r="DU73" s="126"/>
      <c r="DV73" s="126"/>
      <c r="DW73" s="126"/>
      <c r="DX73" s="126"/>
      <c r="DY73" s="126"/>
      <c r="DZ73" s="126"/>
      <c r="EA73" s="126"/>
      <c r="EB73" s="126"/>
      <c r="EC73" s="126"/>
      <c r="ED73" s="126"/>
      <c r="EE73" s="126"/>
      <c r="EF73" s="126"/>
      <c r="EG73" s="126"/>
      <c r="EH73" s="126"/>
      <c r="EI73" s="126"/>
      <c r="EJ73" s="126"/>
      <c r="EK73" s="126"/>
      <c r="EL73" s="126"/>
      <c r="EM73" s="126"/>
      <c r="EN73" s="126"/>
      <c r="EO73" s="126"/>
      <c r="EP73" s="126"/>
      <c r="EQ73" s="126"/>
      <c r="ER73" s="126"/>
      <c r="ES73" s="126"/>
      <c r="ET73" s="126"/>
      <c r="EU73" s="126"/>
      <c r="EV73" s="126"/>
      <c r="EW73" s="126"/>
      <c r="EX73" s="126"/>
      <c r="EY73" s="126"/>
      <c r="EZ73" s="126"/>
      <c r="FA73" s="126"/>
      <c r="FB73" s="126"/>
      <c r="FC73" s="126"/>
      <c r="FD73" s="126"/>
      <c r="FE73" s="126"/>
      <c r="FF73" s="126"/>
      <c r="FG73" s="126"/>
      <c r="FH73" s="126"/>
      <c r="FI73" s="126"/>
      <c r="FJ73" s="126"/>
      <c r="FK73" s="126"/>
      <c r="FL73" s="126"/>
      <c r="FM73" s="126"/>
      <c r="FN73" s="126"/>
      <c r="FO73" s="126"/>
      <c r="FP73" s="126"/>
      <c r="FQ73" s="126"/>
      <c r="FR73" s="126"/>
      <c r="FS73" s="126"/>
      <c r="FT73" s="126"/>
      <c r="FU73" s="126"/>
      <c r="FV73" s="126"/>
      <c r="FW73" s="126"/>
      <c r="FX73" s="126"/>
      <c r="FY73" s="126"/>
      <c r="FZ73" s="126"/>
      <c r="GA73" s="126"/>
      <c r="GB73" s="126"/>
      <c r="GC73" s="126"/>
      <c r="GD73" s="126"/>
      <c r="GE73" s="126"/>
      <c r="GF73" s="126"/>
      <c r="GG73" s="126"/>
      <c r="GH73" s="126"/>
      <c r="GI73" s="126"/>
      <c r="GJ73" s="126"/>
      <c r="GK73" s="126"/>
      <c r="GL73" s="126"/>
      <c r="GM73" s="126"/>
      <c r="GN73" s="126"/>
      <c r="GO73" s="126"/>
      <c r="GP73" s="126"/>
      <c r="GQ73" s="126"/>
      <c r="GR73" s="126"/>
      <c r="GS73" s="126"/>
      <c r="GT73" s="126"/>
      <c r="GU73" s="126"/>
      <c r="GV73" s="126"/>
      <c r="GW73" s="126"/>
      <c r="GX73" s="126"/>
      <c r="GY73" s="126"/>
      <c r="GZ73" s="126"/>
      <c r="HA73" s="126"/>
      <c r="HB73" s="126"/>
      <c r="HC73" s="126"/>
      <c r="HD73" s="126"/>
      <c r="HE73" s="126"/>
      <c r="HF73" s="126"/>
      <c r="HG73" s="126"/>
      <c r="HH73" s="126"/>
      <c r="HI73" s="126"/>
      <c r="HJ73" s="126"/>
      <c r="HK73" s="126"/>
      <c r="HL73" s="126"/>
      <c r="HM73" s="126"/>
      <c r="HN73" s="126"/>
      <c r="HO73" s="126"/>
      <c r="HP73" s="126"/>
      <c r="HQ73" s="126"/>
      <c r="HR73" s="126"/>
      <c r="HS73" s="126"/>
      <c r="HT73" s="126"/>
      <c r="HU73" s="126"/>
      <c r="HV73" s="126"/>
      <c r="HW73" s="126"/>
      <c r="HX73" s="126"/>
      <c r="HY73" s="126"/>
      <c r="HZ73" s="126"/>
      <c r="IA73" s="126"/>
      <c r="IB73" s="126"/>
      <c r="IC73" s="126"/>
      <c r="ID73" s="126"/>
      <c r="IE73" s="126"/>
      <c r="IF73" s="126"/>
      <c r="IG73" s="126"/>
      <c r="IH73" s="126"/>
      <c r="II73" s="126"/>
      <c r="IJ73" s="126"/>
      <c r="IK73" s="126"/>
      <c r="IL73" s="126"/>
      <c r="IM73" s="126"/>
      <c r="IN73" s="126"/>
      <c r="IO73" s="126"/>
      <c r="IP73" s="126"/>
      <c r="IQ73" s="126"/>
      <c r="IR73" s="126"/>
      <c r="IS73" s="126"/>
      <c r="IT73" s="126"/>
      <c r="IU73" s="126"/>
    </row>
    <row r="74" spans="1:255" s="127" customFormat="1" ht="44.25" customHeight="1">
      <c r="A74" s="128" t="s">
        <v>783</v>
      </c>
      <c r="B74" s="125"/>
      <c r="C74" s="125"/>
      <c r="D74" s="126"/>
      <c r="E74" s="126"/>
      <c r="F74" s="126"/>
      <c r="G74" s="126"/>
      <c r="H74" s="126"/>
      <c r="I74" s="126"/>
      <c r="J74" s="126"/>
      <c r="K74" s="126"/>
      <c r="L74" s="126"/>
      <c r="M74" s="126"/>
      <c r="N74" s="126"/>
      <c r="O74" s="126"/>
      <c r="P74" s="126"/>
      <c r="Q74" s="126"/>
      <c r="R74" s="126"/>
      <c r="S74" s="126"/>
      <c r="T74" s="126"/>
      <c r="U74" s="126"/>
      <c r="V74" s="126"/>
      <c r="W74" s="126"/>
      <c r="X74" s="126"/>
      <c r="Y74" s="126"/>
      <c r="Z74" s="126"/>
      <c r="AA74" s="126"/>
      <c r="AB74" s="126"/>
      <c r="AC74" s="126"/>
      <c r="AD74" s="126"/>
      <c r="AE74" s="126"/>
      <c r="AF74" s="126"/>
      <c r="AG74" s="126"/>
      <c r="AH74" s="126"/>
      <c r="AI74" s="126"/>
      <c r="AJ74" s="126"/>
      <c r="AK74" s="126"/>
      <c r="AL74" s="126"/>
      <c r="AM74" s="126"/>
      <c r="AN74" s="126"/>
      <c r="AO74" s="126"/>
      <c r="AP74" s="126"/>
      <c r="AQ74" s="126"/>
      <c r="AR74" s="126"/>
      <c r="AS74" s="126"/>
      <c r="AT74" s="126"/>
      <c r="AU74" s="126"/>
      <c r="AV74" s="126"/>
      <c r="AW74" s="126"/>
      <c r="AX74" s="126"/>
      <c r="AY74" s="126"/>
      <c r="AZ74" s="126"/>
      <c r="BA74" s="126"/>
      <c r="BB74" s="126"/>
      <c r="BC74" s="126"/>
      <c r="BD74" s="126"/>
      <c r="BE74" s="126"/>
      <c r="BF74" s="126"/>
      <c r="BG74" s="126"/>
      <c r="BH74" s="126"/>
      <c r="BI74" s="126"/>
      <c r="BJ74" s="126"/>
      <c r="BK74" s="126"/>
      <c r="BL74" s="126"/>
      <c r="BM74" s="126"/>
      <c r="BN74" s="126"/>
      <c r="BO74" s="126"/>
      <c r="BP74" s="126"/>
      <c r="BQ74" s="126"/>
      <c r="BR74" s="126"/>
      <c r="BS74" s="126"/>
      <c r="BT74" s="126"/>
      <c r="BU74" s="126"/>
      <c r="BV74" s="126"/>
      <c r="BW74" s="126"/>
      <c r="BX74" s="126"/>
      <c r="BY74" s="126"/>
      <c r="BZ74" s="126"/>
      <c r="CA74" s="126"/>
      <c r="CB74" s="126"/>
      <c r="CC74" s="126"/>
      <c r="CD74" s="126"/>
      <c r="CE74" s="126"/>
      <c r="CF74" s="126"/>
      <c r="CG74" s="126"/>
      <c r="CH74" s="126"/>
      <c r="CI74" s="126"/>
      <c r="CJ74" s="126"/>
      <c r="CK74" s="126"/>
      <c r="CL74" s="126"/>
      <c r="CM74" s="126"/>
      <c r="CN74" s="126"/>
      <c r="CO74" s="126"/>
      <c r="CP74" s="126"/>
      <c r="CQ74" s="126"/>
      <c r="CR74" s="126"/>
      <c r="CS74" s="126"/>
      <c r="CT74" s="126"/>
      <c r="CU74" s="126"/>
      <c r="CV74" s="126"/>
      <c r="CW74" s="126"/>
      <c r="CX74" s="126"/>
      <c r="CY74" s="126"/>
      <c r="CZ74" s="126"/>
      <c r="DA74" s="126"/>
      <c r="DB74" s="126"/>
      <c r="DC74" s="126"/>
      <c r="DD74" s="126"/>
      <c r="DE74" s="126"/>
      <c r="DF74" s="126"/>
      <c r="DG74" s="126"/>
      <c r="DH74" s="126"/>
      <c r="DI74" s="126"/>
      <c r="DJ74" s="126"/>
      <c r="DK74" s="126"/>
      <c r="DL74" s="126"/>
      <c r="DM74" s="126"/>
      <c r="DN74" s="126"/>
      <c r="DO74" s="126"/>
      <c r="DP74" s="126"/>
      <c r="DQ74" s="126"/>
      <c r="DR74" s="126"/>
      <c r="DS74" s="126"/>
      <c r="DT74" s="126"/>
      <c r="DU74" s="126"/>
      <c r="DV74" s="126"/>
      <c r="DW74" s="126"/>
      <c r="DX74" s="126"/>
      <c r="DY74" s="126"/>
      <c r="DZ74" s="126"/>
      <c r="EA74" s="126"/>
      <c r="EB74" s="126"/>
      <c r="EC74" s="126"/>
      <c r="ED74" s="126"/>
      <c r="EE74" s="126"/>
      <c r="EF74" s="126"/>
      <c r="EG74" s="126"/>
      <c r="EH74" s="126"/>
      <c r="EI74" s="126"/>
      <c r="EJ74" s="126"/>
      <c r="EK74" s="126"/>
      <c r="EL74" s="126"/>
      <c r="EM74" s="126"/>
      <c r="EN74" s="126"/>
      <c r="EO74" s="126"/>
      <c r="EP74" s="126"/>
      <c r="EQ74" s="126"/>
      <c r="ER74" s="126"/>
      <c r="ES74" s="126"/>
      <c r="ET74" s="126"/>
      <c r="EU74" s="126"/>
      <c r="EV74" s="126"/>
      <c r="EW74" s="126"/>
      <c r="EX74" s="126"/>
      <c r="EY74" s="126"/>
      <c r="EZ74" s="126"/>
      <c r="FA74" s="126"/>
      <c r="FB74" s="126"/>
      <c r="FC74" s="126"/>
      <c r="FD74" s="126"/>
      <c r="FE74" s="126"/>
      <c r="FF74" s="126"/>
      <c r="FG74" s="126"/>
      <c r="FH74" s="126"/>
      <c r="FI74" s="126"/>
      <c r="FJ74" s="126"/>
      <c r="FK74" s="126"/>
      <c r="FL74" s="126"/>
      <c r="FM74" s="126"/>
      <c r="FN74" s="126"/>
      <c r="FO74" s="126"/>
      <c r="FP74" s="126"/>
      <c r="FQ74" s="126"/>
      <c r="FR74" s="126"/>
      <c r="FS74" s="126"/>
      <c r="FT74" s="126"/>
      <c r="FU74" s="126"/>
      <c r="FV74" s="126"/>
      <c r="FW74" s="126"/>
      <c r="FX74" s="126"/>
      <c r="FY74" s="126"/>
      <c r="FZ74" s="126"/>
      <c r="GA74" s="126"/>
      <c r="GB74" s="126"/>
      <c r="GC74" s="126"/>
      <c r="GD74" s="126"/>
      <c r="GE74" s="126"/>
      <c r="GF74" s="126"/>
      <c r="GG74" s="126"/>
      <c r="GH74" s="126"/>
      <c r="GI74" s="126"/>
      <c r="GJ74" s="126"/>
      <c r="GK74" s="126"/>
      <c r="GL74" s="126"/>
      <c r="GM74" s="126"/>
      <c r="GN74" s="126"/>
      <c r="GO74" s="126"/>
      <c r="GP74" s="126"/>
      <c r="GQ74" s="126"/>
      <c r="GR74" s="126"/>
      <c r="GS74" s="126"/>
      <c r="GT74" s="126"/>
      <c r="GU74" s="126"/>
      <c r="GV74" s="126"/>
      <c r="GW74" s="126"/>
      <c r="GX74" s="126"/>
      <c r="GY74" s="126"/>
      <c r="GZ74" s="126"/>
      <c r="HA74" s="126"/>
      <c r="HB74" s="126"/>
      <c r="HC74" s="126"/>
      <c r="HD74" s="126"/>
      <c r="HE74" s="126"/>
      <c r="HF74" s="126"/>
      <c r="HG74" s="126"/>
      <c r="HH74" s="126"/>
      <c r="HI74" s="126"/>
      <c r="HJ74" s="126"/>
      <c r="HK74" s="126"/>
      <c r="HL74" s="126"/>
      <c r="HM74" s="126"/>
      <c r="HN74" s="126"/>
      <c r="HO74" s="126"/>
      <c r="HP74" s="126"/>
      <c r="HQ74" s="126"/>
      <c r="HR74" s="126"/>
      <c r="HS74" s="126"/>
      <c r="HT74" s="126"/>
      <c r="HU74" s="126"/>
      <c r="HV74" s="126"/>
      <c r="HW74" s="126"/>
      <c r="HX74" s="126"/>
      <c r="HY74" s="126"/>
      <c r="HZ74" s="126"/>
      <c r="IA74" s="126"/>
      <c r="IB74" s="126"/>
      <c r="IC74" s="126"/>
      <c r="ID74" s="126"/>
      <c r="IE74" s="126"/>
      <c r="IF74" s="126"/>
      <c r="IG74" s="126"/>
      <c r="IH74" s="126"/>
      <c r="II74" s="126"/>
      <c r="IJ74" s="126"/>
      <c r="IK74" s="126"/>
      <c r="IL74" s="126"/>
      <c r="IM74" s="126"/>
      <c r="IN74" s="126"/>
      <c r="IO74" s="126"/>
      <c r="IP74" s="126"/>
      <c r="IQ74" s="126"/>
      <c r="IR74" s="126"/>
      <c r="IS74" s="126"/>
      <c r="IT74" s="126"/>
      <c r="IU74" s="126"/>
    </row>
    <row r="75" spans="1:255" s="127" customFormat="1" ht="28.5" customHeight="1">
      <c r="A75" s="128" t="s">
        <v>784</v>
      </c>
      <c r="B75" s="125"/>
      <c r="C75" s="125"/>
      <c r="D75" s="126"/>
      <c r="E75" s="126"/>
      <c r="F75" s="126"/>
      <c r="G75" s="126"/>
      <c r="H75" s="126"/>
      <c r="I75" s="126"/>
      <c r="J75" s="126"/>
      <c r="K75" s="126"/>
      <c r="L75" s="126"/>
      <c r="M75" s="126"/>
      <c r="N75" s="126"/>
      <c r="O75" s="126"/>
      <c r="P75" s="126"/>
      <c r="Q75" s="126"/>
      <c r="R75" s="126"/>
      <c r="S75" s="126"/>
      <c r="T75" s="126"/>
      <c r="U75" s="126"/>
      <c r="V75" s="126"/>
      <c r="W75" s="126"/>
      <c r="X75" s="126"/>
      <c r="Y75" s="126"/>
      <c r="Z75" s="126"/>
      <c r="AA75" s="126"/>
      <c r="AB75" s="126"/>
      <c r="AC75" s="126"/>
      <c r="AD75" s="126"/>
      <c r="AE75" s="126"/>
      <c r="AF75" s="126"/>
      <c r="AG75" s="126"/>
      <c r="AH75" s="126"/>
      <c r="AI75" s="126"/>
      <c r="AJ75" s="126"/>
      <c r="AK75" s="126"/>
      <c r="AL75" s="126"/>
      <c r="AM75" s="126"/>
      <c r="AN75" s="126"/>
      <c r="AO75" s="126"/>
      <c r="AP75" s="126"/>
      <c r="AQ75" s="126"/>
      <c r="AR75" s="126"/>
      <c r="AS75" s="126"/>
      <c r="AT75" s="126"/>
      <c r="AU75" s="126"/>
      <c r="AV75" s="126"/>
      <c r="AW75" s="126"/>
      <c r="AX75" s="126"/>
      <c r="AY75" s="126"/>
      <c r="AZ75" s="126"/>
      <c r="BA75" s="126"/>
      <c r="BB75" s="126"/>
      <c r="BC75" s="126"/>
      <c r="BD75" s="126"/>
      <c r="BE75" s="126"/>
      <c r="BF75" s="126"/>
      <c r="BG75" s="126"/>
      <c r="BH75" s="126"/>
      <c r="BI75" s="126"/>
      <c r="BJ75" s="126"/>
      <c r="BK75" s="126"/>
      <c r="BL75" s="126"/>
      <c r="BM75" s="126"/>
      <c r="BN75" s="126"/>
      <c r="BO75" s="126"/>
      <c r="BP75" s="126"/>
      <c r="BQ75" s="126"/>
      <c r="BR75" s="126"/>
      <c r="BS75" s="126"/>
      <c r="BT75" s="126"/>
      <c r="BU75" s="126"/>
      <c r="BV75" s="126"/>
      <c r="BW75" s="126"/>
      <c r="BX75" s="126"/>
      <c r="BY75" s="126"/>
      <c r="BZ75" s="126"/>
      <c r="CA75" s="126"/>
      <c r="CB75" s="126"/>
      <c r="CC75" s="126"/>
      <c r="CD75" s="126"/>
      <c r="CE75" s="126"/>
      <c r="CF75" s="126"/>
      <c r="CG75" s="126"/>
      <c r="CH75" s="126"/>
      <c r="CI75" s="126"/>
      <c r="CJ75" s="126"/>
      <c r="CK75" s="126"/>
      <c r="CL75" s="126"/>
      <c r="CM75" s="126"/>
      <c r="CN75" s="126"/>
      <c r="CO75" s="126"/>
      <c r="CP75" s="126"/>
      <c r="CQ75" s="126"/>
      <c r="CR75" s="126"/>
      <c r="CS75" s="126"/>
      <c r="CT75" s="126"/>
      <c r="CU75" s="126"/>
      <c r="CV75" s="126"/>
      <c r="CW75" s="126"/>
      <c r="CX75" s="126"/>
      <c r="CY75" s="126"/>
      <c r="CZ75" s="126"/>
      <c r="DA75" s="126"/>
      <c r="DB75" s="126"/>
      <c r="DC75" s="126"/>
      <c r="DD75" s="126"/>
      <c r="DE75" s="126"/>
      <c r="DF75" s="126"/>
      <c r="DG75" s="126"/>
      <c r="DH75" s="126"/>
      <c r="DI75" s="126"/>
      <c r="DJ75" s="126"/>
      <c r="DK75" s="126"/>
      <c r="DL75" s="126"/>
      <c r="DM75" s="126"/>
      <c r="DN75" s="126"/>
      <c r="DO75" s="126"/>
      <c r="DP75" s="126"/>
      <c r="DQ75" s="126"/>
      <c r="DR75" s="126"/>
      <c r="DS75" s="126"/>
      <c r="DT75" s="126"/>
      <c r="DU75" s="126"/>
      <c r="DV75" s="126"/>
      <c r="DW75" s="126"/>
      <c r="DX75" s="126"/>
      <c r="DY75" s="126"/>
      <c r="DZ75" s="126"/>
      <c r="EA75" s="126"/>
      <c r="EB75" s="126"/>
      <c r="EC75" s="126"/>
      <c r="ED75" s="126"/>
      <c r="EE75" s="126"/>
      <c r="EF75" s="126"/>
      <c r="EG75" s="126"/>
      <c r="EH75" s="126"/>
      <c r="EI75" s="126"/>
      <c r="EJ75" s="126"/>
      <c r="EK75" s="126"/>
      <c r="EL75" s="126"/>
      <c r="EM75" s="126"/>
      <c r="EN75" s="126"/>
      <c r="EO75" s="126"/>
      <c r="EP75" s="126"/>
      <c r="EQ75" s="126"/>
      <c r="ER75" s="126"/>
      <c r="ES75" s="126"/>
      <c r="ET75" s="126"/>
      <c r="EU75" s="126"/>
      <c r="EV75" s="126"/>
      <c r="EW75" s="126"/>
      <c r="EX75" s="126"/>
      <c r="EY75" s="126"/>
      <c r="EZ75" s="126"/>
      <c r="FA75" s="126"/>
      <c r="FB75" s="126"/>
      <c r="FC75" s="126"/>
      <c r="FD75" s="126"/>
      <c r="FE75" s="126"/>
      <c r="FF75" s="126"/>
      <c r="FG75" s="126"/>
      <c r="FH75" s="126"/>
      <c r="FI75" s="126"/>
      <c r="FJ75" s="126"/>
      <c r="FK75" s="126"/>
      <c r="FL75" s="126"/>
      <c r="FM75" s="126"/>
      <c r="FN75" s="126"/>
      <c r="FO75" s="126"/>
      <c r="FP75" s="126"/>
      <c r="FQ75" s="126"/>
      <c r="FR75" s="126"/>
      <c r="FS75" s="126"/>
      <c r="FT75" s="126"/>
      <c r="FU75" s="126"/>
      <c r="FV75" s="126"/>
      <c r="FW75" s="126"/>
      <c r="FX75" s="126"/>
      <c r="FY75" s="126"/>
      <c r="FZ75" s="126"/>
      <c r="GA75" s="126"/>
      <c r="GB75" s="126"/>
      <c r="GC75" s="126"/>
      <c r="GD75" s="126"/>
      <c r="GE75" s="126"/>
      <c r="GF75" s="126"/>
      <c r="GG75" s="126"/>
      <c r="GH75" s="126"/>
      <c r="GI75" s="126"/>
      <c r="GJ75" s="126"/>
      <c r="GK75" s="126"/>
      <c r="GL75" s="126"/>
      <c r="GM75" s="126"/>
      <c r="GN75" s="126"/>
      <c r="GO75" s="126"/>
      <c r="GP75" s="126"/>
      <c r="GQ75" s="126"/>
      <c r="GR75" s="126"/>
      <c r="GS75" s="126"/>
      <c r="GT75" s="126"/>
      <c r="GU75" s="126"/>
      <c r="GV75" s="126"/>
      <c r="GW75" s="126"/>
      <c r="GX75" s="126"/>
      <c r="GY75" s="126"/>
      <c r="GZ75" s="126"/>
      <c r="HA75" s="126"/>
      <c r="HB75" s="126"/>
      <c r="HC75" s="126"/>
      <c r="HD75" s="126"/>
      <c r="HE75" s="126"/>
      <c r="HF75" s="126"/>
      <c r="HG75" s="126"/>
      <c r="HH75" s="126"/>
      <c r="HI75" s="126"/>
      <c r="HJ75" s="126"/>
      <c r="HK75" s="126"/>
      <c r="HL75" s="126"/>
      <c r="HM75" s="126"/>
      <c r="HN75" s="126"/>
      <c r="HO75" s="126"/>
      <c r="HP75" s="126"/>
      <c r="HQ75" s="126"/>
      <c r="HR75" s="126"/>
      <c r="HS75" s="126"/>
      <c r="HT75" s="126"/>
      <c r="HU75" s="126"/>
      <c r="HV75" s="126"/>
      <c r="HW75" s="126"/>
      <c r="HX75" s="126"/>
      <c r="HY75" s="126"/>
      <c r="HZ75" s="126"/>
      <c r="IA75" s="126"/>
      <c r="IB75" s="126"/>
      <c r="IC75" s="126"/>
      <c r="ID75" s="126"/>
      <c r="IE75" s="126"/>
      <c r="IF75" s="126"/>
      <c r="IG75" s="126"/>
      <c r="IH75" s="126"/>
      <c r="II75" s="126"/>
      <c r="IJ75" s="126"/>
      <c r="IK75" s="126"/>
      <c r="IL75" s="126"/>
      <c r="IM75" s="126"/>
      <c r="IN75" s="126"/>
      <c r="IO75" s="126"/>
      <c r="IP75" s="126"/>
      <c r="IQ75" s="126"/>
      <c r="IR75" s="126"/>
      <c r="IS75" s="126"/>
      <c r="IT75" s="126"/>
      <c r="IU75" s="126"/>
    </row>
    <row r="76" spans="1:255" s="127" customFormat="1" ht="28.5">
      <c r="A76" s="128" t="s">
        <v>785</v>
      </c>
      <c r="B76" s="125"/>
      <c r="C76" s="125"/>
      <c r="D76" s="126"/>
      <c r="E76" s="126"/>
      <c r="F76" s="126"/>
      <c r="G76" s="126"/>
      <c r="H76" s="126"/>
      <c r="I76" s="126"/>
      <c r="J76" s="126"/>
      <c r="K76" s="126"/>
      <c r="L76" s="126"/>
      <c r="M76" s="126"/>
      <c r="N76" s="126"/>
      <c r="O76" s="126"/>
      <c r="P76" s="126"/>
      <c r="Q76" s="126"/>
      <c r="R76" s="126"/>
      <c r="S76" s="126"/>
      <c r="T76" s="126"/>
      <c r="U76" s="126"/>
      <c r="V76" s="126"/>
      <c r="W76" s="126"/>
      <c r="X76" s="126"/>
      <c r="Y76" s="126"/>
      <c r="Z76" s="126"/>
      <c r="AA76" s="126"/>
      <c r="AB76" s="126"/>
      <c r="AC76" s="126"/>
      <c r="AD76" s="126"/>
      <c r="AE76" s="126"/>
      <c r="AF76" s="126"/>
      <c r="AG76" s="126"/>
      <c r="AH76" s="126"/>
      <c r="AI76" s="126"/>
      <c r="AJ76" s="126"/>
      <c r="AK76" s="126"/>
      <c r="AL76" s="126"/>
      <c r="AM76" s="126"/>
      <c r="AN76" s="126"/>
      <c r="AO76" s="126"/>
      <c r="AP76" s="126"/>
      <c r="AQ76" s="126"/>
      <c r="AR76" s="126"/>
      <c r="AS76" s="126"/>
      <c r="AT76" s="126"/>
      <c r="AU76" s="126"/>
      <c r="AV76" s="126"/>
      <c r="AW76" s="126"/>
      <c r="AX76" s="126"/>
      <c r="AY76" s="126"/>
      <c r="AZ76" s="126"/>
      <c r="BA76" s="126"/>
      <c r="BB76" s="126"/>
      <c r="BC76" s="126"/>
      <c r="BD76" s="126"/>
      <c r="BE76" s="126"/>
      <c r="BF76" s="126"/>
      <c r="BG76" s="126"/>
      <c r="BH76" s="126"/>
      <c r="BI76" s="126"/>
      <c r="BJ76" s="126"/>
      <c r="BK76" s="126"/>
      <c r="BL76" s="126"/>
      <c r="BM76" s="126"/>
      <c r="BN76" s="126"/>
      <c r="BO76" s="126"/>
      <c r="BP76" s="126"/>
      <c r="BQ76" s="126"/>
      <c r="BR76" s="126"/>
      <c r="BS76" s="126"/>
      <c r="BT76" s="126"/>
      <c r="BU76" s="126"/>
      <c r="BV76" s="126"/>
      <c r="BW76" s="126"/>
      <c r="BX76" s="126"/>
      <c r="BY76" s="126"/>
      <c r="BZ76" s="126"/>
      <c r="CA76" s="126"/>
      <c r="CB76" s="126"/>
      <c r="CC76" s="126"/>
      <c r="CD76" s="126"/>
      <c r="CE76" s="126"/>
      <c r="CF76" s="126"/>
      <c r="CG76" s="126"/>
      <c r="CH76" s="126"/>
      <c r="CI76" s="126"/>
      <c r="CJ76" s="126"/>
      <c r="CK76" s="126"/>
      <c r="CL76" s="126"/>
      <c r="CM76" s="126"/>
      <c r="CN76" s="126"/>
      <c r="CO76" s="126"/>
      <c r="CP76" s="126"/>
      <c r="CQ76" s="126"/>
      <c r="CR76" s="126"/>
      <c r="CS76" s="126"/>
      <c r="CT76" s="126"/>
      <c r="CU76" s="126"/>
      <c r="CV76" s="126"/>
      <c r="CW76" s="126"/>
      <c r="CX76" s="126"/>
      <c r="CY76" s="126"/>
      <c r="CZ76" s="126"/>
      <c r="DA76" s="126"/>
      <c r="DB76" s="126"/>
      <c r="DC76" s="126"/>
      <c r="DD76" s="126"/>
      <c r="DE76" s="126"/>
      <c r="DF76" s="126"/>
      <c r="DG76" s="126"/>
      <c r="DH76" s="126"/>
      <c r="DI76" s="126"/>
      <c r="DJ76" s="126"/>
      <c r="DK76" s="126"/>
      <c r="DL76" s="126"/>
      <c r="DM76" s="126"/>
      <c r="DN76" s="126"/>
      <c r="DO76" s="126"/>
      <c r="DP76" s="126"/>
      <c r="DQ76" s="126"/>
      <c r="DR76" s="126"/>
      <c r="DS76" s="126"/>
      <c r="DT76" s="126"/>
      <c r="DU76" s="126"/>
      <c r="DV76" s="126"/>
      <c r="DW76" s="126"/>
      <c r="DX76" s="126"/>
      <c r="DY76" s="126"/>
      <c r="DZ76" s="126"/>
      <c r="EA76" s="126"/>
      <c r="EB76" s="126"/>
      <c r="EC76" s="126"/>
      <c r="ED76" s="126"/>
      <c r="EE76" s="126"/>
      <c r="EF76" s="126"/>
      <c r="EG76" s="126"/>
      <c r="EH76" s="126"/>
      <c r="EI76" s="126"/>
      <c r="EJ76" s="126"/>
      <c r="EK76" s="126"/>
      <c r="EL76" s="126"/>
      <c r="EM76" s="126"/>
      <c r="EN76" s="126"/>
      <c r="EO76" s="126"/>
      <c r="EP76" s="126"/>
      <c r="EQ76" s="126"/>
      <c r="ER76" s="126"/>
      <c r="ES76" s="126"/>
      <c r="ET76" s="126"/>
      <c r="EU76" s="126"/>
      <c r="EV76" s="126"/>
      <c r="EW76" s="126"/>
      <c r="EX76" s="126"/>
      <c r="EY76" s="126"/>
      <c r="EZ76" s="126"/>
      <c r="FA76" s="126"/>
      <c r="FB76" s="126"/>
      <c r="FC76" s="126"/>
      <c r="FD76" s="126"/>
      <c r="FE76" s="126"/>
      <c r="FF76" s="126"/>
      <c r="FG76" s="126"/>
      <c r="FH76" s="126"/>
      <c r="FI76" s="126"/>
      <c r="FJ76" s="126"/>
      <c r="FK76" s="126"/>
      <c r="FL76" s="126"/>
      <c r="FM76" s="126"/>
      <c r="FN76" s="126"/>
      <c r="FO76" s="126"/>
      <c r="FP76" s="126"/>
      <c r="FQ76" s="126"/>
      <c r="FR76" s="126"/>
      <c r="FS76" s="126"/>
      <c r="FT76" s="126"/>
      <c r="FU76" s="126"/>
      <c r="FV76" s="126"/>
      <c r="FW76" s="126"/>
      <c r="FX76" s="126"/>
      <c r="FY76" s="126"/>
      <c r="FZ76" s="126"/>
      <c r="GA76" s="126"/>
      <c r="GB76" s="126"/>
      <c r="GC76" s="126"/>
      <c r="GD76" s="126"/>
      <c r="GE76" s="126"/>
      <c r="GF76" s="126"/>
      <c r="GG76" s="126"/>
      <c r="GH76" s="126"/>
      <c r="GI76" s="126"/>
      <c r="GJ76" s="126"/>
      <c r="GK76" s="126"/>
      <c r="GL76" s="126"/>
      <c r="GM76" s="126"/>
      <c r="GN76" s="126"/>
      <c r="GO76" s="126"/>
      <c r="GP76" s="126"/>
      <c r="GQ76" s="126"/>
      <c r="GR76" s="126"/>
      <c r="GS76" s="126"/>
      <c r="GT76" s="126"/>
      <c r="GU76" s="126"/>
      <c r="GV76" s="126"/>
      <c r="GW76" s="126"/>
      <c r="GX76" s="126"/>
      <c r="GY76" s="126"/>
      <c r="GZ76" s="126"/>
      <c r="HA76" s="126"/>
      <c r="HB76" s="126"/>
      <c r="HC76" s="126"/>
      <c r="HD76" s="126"/>
      <c r="HE76" s="126"/>
      <c r="HF76" s="126"/>
      <c r="HG76" s="126"/>
      <c r="HH76" s="126"/>
      <c r="HI76" s="126"/>
      <c r="HJ76" s="126"/>
      <c r="HK76" s="126"/>
      <c r="HL76" s="126"/>
      <c r="HM76" s="126"/>
      <c r="HN76" s="126"/>
      <c r="HO76" s="126"/>
      <c r="HP76" s="126"/>
      <c r="HQ76" s="126"/>
      <c r="HR76" s="126"/>
      <c r="HS76" s="126"/>
      <c r="HT76" s="126"/>
      <c r="HU76" s="126"/>
      <c r="HV76" s="126"/>
      <c r="HW76" s="126"/>
      <c r="HX76" s="126"/>
      <c r="HY76" s="126"/>
      <c r="HZ76" s="126"/>
      <c r="IA76" s="126"/>
      <c r="IB76" s="126"/>
      <c r="IC76" s="126"/>
      <c r="ID76" s="126"/>
      <c r="IE76" s="126"/>
      <c r="IF76" s="126"/>
      <c r="IG76" s="126"/>
      <c r="IH76" s="126"/>
      <c r="II76" s="126"/>
      <c r="IJ76" s="126"/>
      <c r="IK76" s="126"/>
      <c r="IL76" s="126"/>
      <c r="IM76" s="126"/>
      <c r="IN76" s="126"/>
      <c r="IO76" s="126"/>
      <c r="IP76" s="126"/>
      <c r="IQ76" s="126"/>
      <c r="IR76" s="126"/>
      <c r="IS76" s="126"/>
      <c r="IT76" s="126"/>
      <c r="IU76" s="126"/>
    </row>
    <row r="77" spans="1:255" s="127" customFormat="1" ht="28.5">
      <c r="A77" s="128" t="s">
        <v>786</v>
      </c>
      <c r="B77" s="125"/>
      <c r="C77" s="125"/>
      <c r="D77" s="126"/>
      <c r="E77" s="126"/>
      <c r="F77" s="126"/>
      <c r="G77" s="126"/>
      <c r="H77" s="126"/>
      <c r="I77" s="126"/>
      <c r="J77" s="126"/>
      <c r="K77" s="126"/>
      <c r="L77" s="126"/>
      <c r="M77" s="126"/>
      <c r="N77" s="126"/>
      <c r="O77" s="126"/>
      <c r="P77" s="126"/>
      <c r="Q77" s="126"/>
      <c r="R77" s="126"/>
      <c r="S77" s="126"/>
      <c r="T77" s="126"/>
      <c r="U77" s="126"/>
      <c r="V77" s="126"/>
      <c r="W77" s="126"/>
      <c r="X77" s="126"/>
      <c r="Y77" s="126"/>
      <c r="Z77" s="126"/>
      <c r="AA77" s="126"/>
      <c r="AB77" s="126"/>
      <c r="AC77" s="126"/>
      <c r="AD77" s="126"/>
      <c r="AE77" s="126"/>
      <c r="AF77" s="126"/>
      <c r="AG77" s="126"/>
      <c r="AH77" s="126"/>
      <c r="AI77" s="126"/>
      <c r="AJ77" s="126"/>
      <c r="AK77" s="126"/>
      <c r="AL77" s="126"/>
      <c r="AM77" s="126"/>
      <c r="AN77" s="126"/>
      <c r="AO77" s="126"/>
      <c r="AP77" s="126"/>
      <c r="AQ77" s="126"/>
      <c r="AR77" s="126"/>
      <c r="AS77" s="126"/>
      <c r="AT77" s="126"/>
      <c r="AU77" s="126"/>
      <c r="AV77" s="126"/>
      <c r="AW77" s="126"/>
      <c r="AX77" s="126"/>
      <c r="AY77" s="126"/>
      <c r="AZ77" s="126"/>
      <c r="BA77" s="126"/>
      <c r="BB77" s="126"/>
      <c r="BC77" s="126"/>
      <c r="BD77" s="126"/>
      <c r="BE77" s="126"/>
      <c r="BF77" s="126"/>
      <c r="BG77" s="126"/>
      <c r="BH77" s="126"/>
      <c r="BI77" s="126"/>
      <c r="BJ77" s="126"/>
      <c r="BK77" s="126"/>
      <c r="BL77" s="126"/>
      <c r="BM77" s="126"/>
      <c r="BN77" s="126"/>
      <c r="BO77" s="126"/>
      <c r="BP77" s="126"/>
      <c r="BQ77" s="126"/>
      <c r="BR77" s="126"/>
      <c r="BS77" s="126"/>
      <c r="BT77" s="126"/>
      <c r="BU77" s="126"/>
      <c r="BV77" s="126"/>
      <c r="BW77" s="126"/>
      <c r="BX77" s="126"/>
      <c r="BY77" s="126"/>
      <c r="BZ77" s="126"/>
      <c r="CA77" s="126"/>
      <c r="CB77" s="126"/>
      <c r="CC77" s="126"/>
      <c r="CD77" s="126"/>
      <c r="CE77" s="126"/>
      <c r="CF77" s="126"/>
      <c r="CG77" s="126"/>
      <c r="CH77" s="126"/>
      <c r="CI77" s="126"/>
      <c r="CJ77" s="126"/>
      <c r="CK77" s="126"/>
      <c r="CL77" s="126"/>
      <c r="CM77" s="126"/>
      <c r="CN77" s="126"/>
      <c r="CO77" s="126"/>
      <c r="CP77" s="126"/>
      <c r="CQ77" s="126"/>
      <c r="CR77" s="126"/>
      <c r="CS77" s="126"/>
      <c r="CT77" s="126"/>
      <c r="CU77" s="126"/>
      <c r="CV77" s="126"/>
      <c r="CW77" s="126"/>
      <c r="CX77" s="126"/>
      <c r="CY77" s="126"/>
      <c r="CZ77" s="126"/>
      <c r="DA77" s="126"/>
      <c r="DB77" s="126"/>
      <c r="DC77" s="126"/>
      <c r="DD77" s="126"/>
      <c r="DE77" s="126"/>
      <c r="DF77" s="126"/>
      <c r="DG77" s="126"/>
      <c r="DH77" s="126"/>
      <c r="DI77" s="126"/>
      <c r="DJ77" s="126"/>
      <c r="DK77" s="126"/>
      <c r="DL77" s="126"/>
      <c r="DM77" s="126"/>
      <c r="DN77" s="126"/>
      <c r="DO77" s="126"/>
      <c r="DP77" s="126"/>
      <c r="DQ77" s="126"/>
      <c r="DR77" s="126"/>
      <c r="DS77" s="126"/>
      <c r="DT77" s="126"/>
      <c r="DU77" s="126"/>
      <c r="DV77" s="126"/>
      <c r="DW77" s="126"/>
      <c r="DX77" s="126"/>
      <c r="DY77" s="126"/>
      <c r="DZ77" s="126"/>
      <c r="EA77" s="126"/>
      <c r="EB77" s="126"/>
      <c r="EC77" s="126"/>
      <c r="ED77" s="126"/>
      <c r="EE77" s="126"/>
      <c r="EF77" s="126"/>
      <c r="EG77" s="126"/>
      <c r="EH77" s="126"/>
      <c r="EI77" s="126"/>
      <c r="EJ77" s="126"/>
      <c r="EK77" s="126"/>
      <c r="EL77" s="126"/>
      <c r="EM77" s="126"/>
      <c r="EN77" s="126"/>
      <c r="EO77" s="126"/>
      <c r="EP77" s="126"/>
      <c r="EQ77" s="126"/>
      <c r="ER77" s="126"/>
      <c r="ES77" s="126"/>
      <c r="ET77" s="126"/>
      <c r="EU77" s="126"/>
      <c r="EV77" s="126"/>
      <c r="EW77" s="126"/>
      <c r="EX77" s="126"/>
      <c r="EY77" s="126"/>
      <c r="EZ77" s="126"/>
      <c r="FA77" s="126"/>
      <c r="FB77" s="126"/>
      <c r="FC77" s="126"/>
      <c r="FD77" s="126"/>
      <c r="FE77" s="126"/>
      <c r="FF77" s="126"/>
      <c r="FG77" s="126"/>
      <c r="FH77" s="126"/>
      <c r="FI77" s="126"/>
      <c r="FJ77" s="126"/>
      <c r="FK77" s="126"/>
      <c r="FL77" s="126"/>
      <c r="FM77" s="126"/>
      <c r="FN77" s="126"/>
      <c r="FO77" s="126"/>
      <c r="FP77" s="126"/>
      <c r="FQ77" s="126"/>
      <c r="FR77" s="126"/>
      <c r="FS77" s="126"/>
      <c r="FT77" s="126"/>
      <c r="FU77" s="126"/>
      <c r="FV77" s="126"/>
      <c r="FW77" s="126"/>
      <c r="FX77" s="126"/>
      <c r="FY77" s="126"/>
      <c r="FZ77" s="126"/>
      <c r="GA77" s="126"/>
      <c r="GB77" s="126"/>
      <c r="GC77" s="126"/>
      <c r="GD77" s="126"/>
      <c r="GE77" s="126"/>
      <c r="GF77" s="126"/>
      <c r="GG77" s="126"/>
      <c r="GH77" s="126"/>
      <c r="GI77" s="126"/>
      <c r="GJ77" s="126"/>
      <c r="GK77" s="126"/>
      <c r="GL77" s="126"/>
      <c r="GM77" s="126"/>
      <c r="GN77" s="126"/>
      <c r="GO77" s="126"/>
      <c r="GP77" s="126"/>
      <c r="GQ77" s="126"/>
      <c r="GR77" s="126"/>
      <c r="GS77" s="126"/>
      <c r="GT77" s="126"/>
      <c r="GU77" s="126"/>
      <c r="GV77" s="126"/>
      <c r="GW77" s="126"/>
      <c r="GX77" s="126"/>
      <c r="GY77" s="126"/>
      <c r="GZ77" s="126"/>
      <c r="HA77" s="126"/>
      <c r="HB77" s="126"/>
      <c r="HC77" s="126"/>
      <c r="HD77" s="126"/>
      <c r="HE77" s="126"/>
      <c r="HF77" s="126"/>
      <c r="HG77" s="126"/>
      <c r="HH77" s="126"/>
      <c r="HI77" s="126"/>
      <c r="HJ77" s="126"/>
      <c r="HK77" s="126"/>
      <c r="HL77" s="126"/>
      <c r="HM77" s="126"/>
      <c r="HN77" s="126"/>
      <c r="HO77" s="126"/>
      <c r="HP77" s="126"/>
      <c r="HQ77" s="126"/>
      <c r="HR77" s="126"/>
      <c r="HS77" s="126"/>
      <c r="HT77" s="126"/>
      <c r="HU77" s="126"/>
      <c r="HV77" s="126"/>
      <c r="HW77" s="126"/>
      <c r="HX77" s="126"/>
      <c r="HY77" s="126"/>
      <c r="HZ77" s="126"/>
      <c r="IA77" s="126"/>
      <c r="IB77" s="126"/>
      <c r="IC77" s="126"/>
      <c r="ID77" s="126"/>
      <c r="IE77" s="126"/>
      <c r="IF77" s="126"/>
      <c r="IG77" s="126"/>
      <c r="IH77" s="126"/>
      <c r="II77" s="126"/>
      <c r="IJ77" s="126"/>
      <c r="IK77" s="126"/>
      <c r="IL77" s="126"/>
      <c r="IM77" s="126"/>
      <c r="IN77" s="126"/>
      <c r="IO77" s="126"/>
      <c r="IP77" s="126"/>
      <c r="IQ77" s="126"/>
      <c r="IR77" s="126"/>
      <c r="IS77" s="126"/>
      <c r="IT77" s="126"/>
      <c r="IU77" s="126"/>
    </row>
    <row r="78" spans="1:255" s="127" customFormat="1" ht="42.75">
      <c r="A78" s="128" t="s">
        <v>787</v>
      </c>
      <c r="B78" s="125"/>
      <c r="C78" s="125"/>
      <c r="D78" s="126"/>
      <c r="E78" s="126"/>
      <c r="F78" s="126"/>
      <c r="G78" s="126"/>
      <c r="H78" s="126"/>
      <c r="I78" s="126"/>
      <c r="J78" s="126"/>
      <c r="K78" s="126"/>
      <c r="L78" s="126"/>
      <c r="M78" s="126"/>
      <c r="N78" s="126"/>
      <c r="O78" s="126"/>
      <c r="P78" s="126"/>
      <c r="Q78" s="126"/>
      <c r="R78" s="126"/>
      <c r="S78" s="126"/>
      <c r="T78" s="126"/>
      <c r="U78" s="126"/>
      <c r="V78" s="126"/>
      <c r="W78" s="126"/>
      <c r="X78" s="126"/>
      <c r="Y78" s="126"/>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6"/>
      <c r="BE78" s="126"/>
      <c r="BF78" s="126"/>
      <c r="BG78" s="126"/>
      <c r="BH78" s="126"/>
      <c r="BI78" s="126"/>
      <c r="BJ78" s="126"/>
      <c r="BK78" s="126"/>
      <c r="BL78" s="126"/>
      <c r="BM78" s="126"/>
      <c r="BN78" s="126"/>
      <c r="BO78" s="126"/>
      <c r="BP78" s="126"/>
      <c r="BQ78" s="126"/>
      <c r="BR78" s="126"/>
      <c r="BS78" s="126"/>
      <c r="BT78" s="126"/>
      <c r="BU78" s="126"/>
      <c r="BV78" s="126"/>
      <c r="BW78" s="126"/>
      <c r="BX78" s="126"/>
      <c r="BY78" s="126"/>
      <c r="BZ78" s="126"/>
      <c r="CA78" s="126"/>
      <c r="CB78" s="126"/>
      <c r="CC78" s="126"/>
      <c r="CD78" s="126"/>
      <c r="CE78" s="126"/>
      <c r="CF78" s="126"/>
      <c r="CG78" s="126"/>
      <c r="CH78" s="126"/>
      <c r="CI78" s="126"/>
      <c r="CJ78" s="126"/>
      <c r="CK78" s="126"/>
      <c r="CL78" s="126"/>
      <c r="CM78" s="126"/>
      <c r="CN78" s="126"/>
      <c r="CO78" s="126"/>
      <c r="CP78" s="126"/>
      <c r="CQ78" s="126"/>
      <c r="CR78" s="126"/>
      <c r="CS78" s="126"/>
      <c r="CT78" s="126"/>
      <c r="CU78" s="126"/>
      <c r="CV78" s="126"/>
      <c r="CW78" s="126"/>
      <c r="CX78" s="126"/>
      <c r="CY78" s="126"/>
      <c r="CZ78" s="126"/>
      <c r="DA78" s="126"/>
      <c r="DB78" s="126"/>
      <c r="DC78" s="126"/>
      <c r="DD78" s="126"/>
      <c r="DE78" s="126"/>
      <c r="DF78" s="126"/>
      <c r="DG78" s="126"/>
      <c r="DH78" s="126"/>
      <c r="DI78" s="126"/>
      <c r="DJ78" s="126"/>
      <c r="DK78" s="126"/>
      <c r="DL78" s="126"/>
      <c r="DM78" s="126"/>
      <c r="DN78" s="126"/>
      <c r="DO78" s="126"/>
      <c r="DP78" s="126"/>
      <c r="DQ78" s="126"/>
      <c r="DR78" s="126"/>
      <c r="DS78" s="126"/>
      <c r="DT78" s="126"/>
      <c r="DU78" s="126"/>
      <c r="DV78" s="126"/>
      <c r="DW78" s="126"/>
      <c r="DX78" s="126"/>
      <c r="DY78" s="126"/>
      <c r="DZ78" s="126"/>
      <c r="EA78" s="126"/>
      <c r="EB78" s="126"/>
      <c r="EC78" s="126"/>
      <c r="ED78" s="126"/>
      <c r="EE78" s="126"/>
      <c r="EF78" s="126"/>
      <c r="EG78" s="126"/>
      <c r="EH78" s="126"/>
      <c r="EI78" s="126"/>
      <c r="EJ78" s="126"/>
      <c r="EK78" s="126"/>
      <c r="EL78" s="126"/>
      <c r="EM78" s="126"/>
      <c r="EN78" s="126"/>
      <c r="EO78" s="126"/>
      <c r="EP78" s="126"/>
      <c r="EQ78" s="126"/>
      <c r="ER78" s="126"/>
      <c r="ES78" s="126"/>
      <c r="ET78" s="126"/>
      <c r="EU78" s="126"/>
      <c r="EV78" s="126"/>
      <c r="EW78" s="126"/>
      <c r="EX78" s="126"/>
      <c r="EY78" s="126"/>
      <c r="EZ78" s="126"/>
      <c r="FA78" s="126"/>
      <c r="FB78" s="126"/>
      <c r="FC78" s="126"/>
      <c r="FD78" s="126"/>
      <c r="FE78" s="126"/>
      <c r="FF78" s="126"/>
      <c r="FG78" s="126"/>
      <c r="FH78" s="126"/>
      <c r="FI78" s="126"/>
      <c r="FJ78" s="126"/>
      <c r="FK78" s="126"/>
      <c r="FL78" s="126"/>
      <c r="FM78" s="126"/>
      <c r="FN78" s="126"/>
      <c r="FO78" s="126"/>
      <c r="FP78" s="126"/>
      <c r="FQ78" s="126"/>
      <c r="FR78" s="126"/>
      <c r="FS78" s="126"/>
      <c r="FT78" s="126"/>
      <c r="FU78" s="126"/>
      <c r="FV78" s="126"/>
      <c r="FW78" s="126"/>
      <c r="FX78" s="126"/>
      <c r="FY78" s="126"/>
      <c r="FZ78" s="126"/>
      <c r="GA78" s="126"/>
      <c r="GB78" s="126"/>
      <c r="GC78" s="126"/>
      <c r="GD78" s="126"/>
      <c r="GE78" s="126"/>
      <c r="GF78" s="126"/>
      <c r="GG78" s="126"/>
      <c r="GH78" s="126"/>
      <c r="GI78" s="126"/>
      <c r="GJ78" s="126"/>
      <c r="GK78" s="126"/>
      <c r="GL78" s="126"/>
      <c r="GM78" s="126"/>
      <c r="GN78" s="126"/>
      <c r="GO78" s="126"/>
      <c r="GP78" s="126"/>
      <c r="GQ78" s="126"/>
      <c r="GR78" s="126"/>
      <c r="GS78" s="126"/>
      <c r="GT78" s="126"/>
      <c r="GU78" s="126"/>
      <c r="GV78" s="126"/>
      <c r="GW78" s="126"/>
      <c r="GX78" s="126"/>
      <c r="GY78" s="126"/>
      <c r="GZ78" s="126"/>
      <c r="HA78" s="126"/>
      <c r="HB78" s="126"/>
      <c r="HC78" s="126"/>
      <c r="HD78" s="126"/>
      <c r="HE78" s="126"/>
      <c r="HF78" s="126"/>
      <c r="HG78" s="126"/>
      <c r="HH78" s="126"/>
      <c r="HI78" s="126"/>
      <c r="HJ78" s="126"/>
      <c r="HK78" s="126"/>
      <c r="HL78" s="126"/>
      <c r="HM78" s="126"/>
      <c r="HN78" s="126"/>
      <c r="HO78" s="126"/>
      <c r="HP78" s="126"/>
      <c r="HQ78" s="126"/>
      <c r="HR78" s="126"/>
      <c r="HS78" s="126"/>
      <c r="HT78" s="126"/>
      <c r="HU78" s="126"/>
      <c r="HV78" s="126"/>
      <c r="HW78" s="126"/>
      <c r="HX78" s="126"/>
      <c r="HY78" s="126"/>
      <c r="HZ78" s="126"/>
      <c r="IA78" s="126"/>
      <c r="IB78" s="126"/>
      <c r="IC78" s="126"/>
      <c r="ID78" s="126"/>
      <c r="IE78" s="126"/>
      <c r="IF78" s="126"/>
      <c r="IG78" s="126"/>
      <c r="IH78" s="126"/>
      <c r="II78" s="126"/>
      <c r="IJ78" s="126"/>
      <c r="IK78" s="126"/>
      <c r="IL78" s="126"/>
      <c r="IM78" s="126"/>
      <c r="IN78" s="126"/>
      <c r="IO78" s="126"/>
      <c r="IP78" s="126"/>
      <c r="IQ78" s="126"/>
      <c r="IR78" s="126"/>
      <c r="IS78" s="126"/>
      <c r="IT78" s="126"/>
      <c r="IU78" s="126"/>
    </row>
    <row r="79" spans="1:255" s="127" customFormat="1" ht="42.75">
      <c r="A79" s="128" t="s">
        <v>788</v>
      </c>
      <c r="B79" s="125"/>
      <c r="C79" s="125"/>
      <c r="D79" s="126"/>
      <c r="E79" s="126"/>
      <c r="F79" s="126"/>
      <c r="G79" s="126"/>
      <c r="H79" s="126"/>
      <c r="I79" s="126"/>
      <c r="J79" s="126"/>
      <c r="K79" s="126"/>
      <c r="L79" s="126"/>
      <c r="M79" s="126"/>
      <c r="N79" s="126"/>
      <c r="O79" s="126"/>
      <c r="P79" s="126"/>
      <c r="Q79" s="126"/>
      <c r="R79" s="126"/>
      <c r="S79" s="126"/>
      <c r="T79" s="126"/>
      <c r="U79" s="126"/>
      <c r="V79" s="126"/>
      <c r="W79" s="126"/>
      <c r="X79" s="126"/>
      <c r="Y79" s="126"/>
      <c r="Z79" s="126"/>
      <c r="AA79" s="126"/>
      <c r="AB79" s="126"/>
      <c r="AC79" s="126"/>
      <c r="AD79" s="126"/>
      <c r="AE79" s="126"/>
      <c r="AF79" s="126"/>
      <c r="AG79" s="126"/>
      <c r="AH79" s="126"/>
      <c r="AI79" s="126"/>
      <c r="AJ79" s="126"/>
      <c r="AK79" s="126"/>
      <c r="AL79" s="126"/>
      <c r="AM79" s="126"/>
      <c r="AN79" s="126"/>
      <c r="AO79" s="126"/>
      <c r="AP79" s="126"/>
      <c r="AQ79" s="126"/>
      <c r="AR79" s="126"/>
      <c r="AS79" s="126"/>
      <c r="AT79" s="126"/>
      <c r="AU79" s="126"/>
      <c r="AV79" s="126"/>
      <c r="AW79" s="126"/>
      <c r="AX79" s="126"/>
      <c r="AY79" s="126"/>
      <c r="AZ79" s="126"/>
      <c r="BA79" s="126"/>
      <c r="BB79" s="126"/>
      <c r="BC79" s="126"/>
      <c r="BD79" s="126"/>
      <c r="BE79" s="126"/>
      <c r="BF79" s="126"/>
      <c r="BG79" s="126"/>
      <c r="BH79" s="126"/>
      <c r="BI79" s="126"/>
      <c r="BJ79" s="126"/>
      <c r="BK79" s="126"/>
      <c r="BL79" s="126"/>
      <c r="BM79" s="126"/>
      <c r="BN79" s="126"/>
      <c r="BO79" s="126"/>
      <c r="BP79" s="126"/>
      <c r="BQ79" s="126"/>
      <c r="BR79" s="126"/>
      <c r="BS79" s="126"/>
      <c r="BT79" s="126"/>
      <c r="BU79" s="126"/>
      <c r="BV79" s="126"/>
      <c r="BW79" s="126"/>
      <c r="BX79" s="126"/>
      <c r="BY79" s="126"/>
      <c r="BZ79" s="126"/>
      <c r="CA79" s="126"/>
      <c r="CB79" s="126"/>
      <c r="CC79" s="126"/>
      <c r="CD79" s="126"/>
      <c r="CE79" s="126"/>
      <c r="CF79" s="126"/>
      <c r="CG79" s="126"/>
      <c r="CH79" s="126"/>
      <c r="CI79" s="126"/>
      <c r="CJ79" s="126"/>
      <c r="CK79" s="126"/>
      <c r="CL79" s="126"/>
      <c r="CM79" s="126"/>
      <c r="CN79" s="126"/>
      <c r="CO79" s="126"/>
      <c r="CP79" s="126"/>
      <c r="CQ79" s="126"/>
      <c r="CR79" s="126"/>
      <c r="CS79" s="126"/>
      <c r="CT79" s="126"/>
      <c r="CU79" s="126"/>
      <c r="CV79" s="126"/>
      <c r="CW79" s="126"/>
      <c r="CX79" s="126"/>
      <c r="CY79" s="126"/>
      <c r="CZ79" s="126"/>
      <c r="DA79" s="126"/>
      <c r="DB79" s="126"/>
      <c r="DC79" s="126"/>
      <c r="DD79" s="126"/>
      <c r="DE79" s="126"/>
      <c r="DF79" s="126"/>
      <c r="DG79" s="126"/>
      <c r="DH79" s="126"/>
      <c r="DI79" s="126"/>
      <c r="DJ79" s="126"/>
      <c r="DK79" s="126"/>
      <c r="DL79" s="126"/>
      <c r="DM79" s="126"/>
      <c r="DN79" s="126"/>
      <c r="DO79" s="126"/>
      <c r="DP79" s="126"/>
      <c r="DQ79" s="126"/>
      <c r="DR79" s="126"/>
      <c r="DS79" s="126"/>
      <c r="DT79" s="126"/>
      <c r="DU79" s="126"/>
      <c r="DV79" s="126"/>
      <c r="DW79" s="126"/>
      <c r="DX79" s="126"/>
      <c r="DY79" s="126"/>
      <c r="DZ79" s="126"/>
      <c r="EA79" s="126"/>
      <c r="EB79" s="126"/>
      <c r="EC79" s="126"/>
      <c r="ED79" s="126"/>
      <c r="EE79" s="126"/>
      <c r="EF79" s="126"/>
      <c r="EG79" s="126"/>
      <c r="EH79" s="126"/>
      <c r="EI79" s="126"/>
      <c r="EJ79" s="126"/>
      <c r="EK79" s="126"/>
      <c r="EL79" s="126"/>
      <c r="EM79" s="126"/>
      <c r="EN79" s="126"/>
      <c r="EO79" s="126"/>
      <c r="EP79" s="126"/>
      <c r="EQ79" s="126"/>
      <c r="ER79" s="126"/>
      <c r="ES79" s="126"/>
      <c r="ET79" s="126"/>
      <c r="EU79" s="126"/>
      <c r="EV79" s="126"/>
      <c r="EW79" s="126"/>
      <c r="EX79" s="126"/>
      <c r="EY79" s="126"/>
      <c r="EZ79" s="126"/>
      <c r="FA79" s="126"/>
      <c r="FB79" s="126"/>
      <c r="FC79" s="126"/>
      <c r="FD79" s="126"/>
      <c r="FE79" s="126"/>
      <c r="FF79" s="126"/>
      <c r="FG79" s="126"/>
      <c r="FH79" s="126"/>
      <c r="FI79" s="126"/>
      <c r="FJ79" s="126"/>
      <c r="FK79" s="126"/>
      <c r="FL79" s="126"/>
      <c r="FM79" s="126"/>
      <c r="FN79" s="126"/>
      <c r="FO79" s="126"/>
      <c r="FP79" s="126"/>
      <c r="FQ79" s="126"/>
      <c r="FR79" s="126"/>
      <c r="FS79" s="126"/>
      <c r="FT79" s="126"/>
      <c r="FU79" s="126"/>
      <c r="FV79" s="126"/>
      <c r="FW79" s="126"/>
      <c r="FX79" s="126"/>
      <c r="FY79" s="126"/>
      <c r="FZ79" s="126"/>
      <c r="GA79" s="126"/>
      <c r="GB79" s="126"/>
      <c r="GC79" s="126"/>
      <c r="GD79" s="126"/>
      <c r="GE79" s="126"/>
      <c r="GF79" s="126"/>
      <c r="GG79" s="126"/>
      <c r="GH79" s="126"/>
      <c r="GI79" s="126"/>
      <c r="GJ79" s="126"/>
      <c r="GK79" s="126"/>
      <c r="GL79" s="126"/>
      <c r="GM79" s="126"/>
      <c r="GN79" s="126"/>
      <c r="GO79" s="126"/>
      <c r="GP79" s="126"/>
      <c r="GQ79" s="126"/>
      <c r="GR79" s="126"/>
      <c r="GS79" s="126"/>
      <c r="GT79" s="126"/>
      <c r="GU79" s="126"/>
      <c r="GV79" s="126"/>
      <c r="GW79" s="126"/>
      <c r="GX79" s="126"/>
      <c r="GY79" s="126"/>
      <c r="GZ79" s="126"/>
      <c r="HA79" s="126"/>
      <c r="HB79" s="126"/>
      <c r="HC79" s="126"/>
      <c r="HD79" s="126"/>
      <c r="HE79" s="126"/>
      <c r="HF79" s="126"/>
      <c r="HG79" s="126"/>
      <c r="HH79" s="126"/>
      <c r="HI79" s="126"/>
      <c r="HJ79" s="126"/>
      <c r="HK79" s="126"/>
      <c r="HL79" s="126"/>
      <c r="HM79" s="126"/>
      <c r="HN79" s="126"/>
      <c r="HO79" s="126"/>
      <c r="HP79" s="126"/>
      <c r="HQ79" s="126"/>
      <c r="HR79" s="126"/>
      <c r="HS79" s="126"/>
      <c r="HT79" s="126"/>
      <c r="HU79" s="126"/>
      <c r="HV79" s="126"/>
      <c r="HW79" s="126"/>
      <c r="HX79" s="126"/>
      <c r="HY79" s="126"/>
      <c r="HZ79" s="126"/>
      <c r="IA79" s="126"/>
      <c r="IB79" s="126"/>
      <c r="IC79" s="126"/>
      <c r="ID79" s="126"/>
      <c r="IE79" s="126"/>
      <c r="IF79" s="126"/>
      <c r="IG79" s="126"/>
      <c r="IH79" s="126"/>
      <c r="II79" s="126"/>
      <c r="IJ79" s="126"/>
      <c r="IK79" s="126"/>
      <c r="IL79" s="126"/>
      <c r="IM79" s="126"/>
      <c r="IN79" s="126"/>
      <c r="IO79" s="126"/>
      <c r="IP79" s="126"/>
      <c r="IQ79" s="126"/>
      <c r="IR79" s="126"/>
      <c r="IS79" s="126"/>
      <c r="IT79" s="126"/>
      <c r="IU79" s="126"/>
    </row>
    <row r="80" spans="1:255" s="127" customFormat="1">
      <c r="A80" s="128" t="s">
        <v>774</v>
      </c>
      <c r="B80" s="125"/>
      <c r="C80" s="125"/>
      <c r="D80" s="126"/>
      <c r="E80" s="126"/>
      <c r="F80" s="126"/>
      <c r="G80" s="126"/>
      <c r="H80" s="126"/>
      <c r="I80" s="126"/>
      <c r="J80" s="126"/>
      <c r="K80" s="126"/>
      <c r="L80" s="126"/>
      <c r="M80" s="126"/>
      <c r="N80" s="126"/>
      <c r="O80" s="126"/>
      <c r="P80" s="126"/>
      <c r="Q80" s="126"/>
      <c r="R80" s="126"/>
      <c r="S80" s="126"/>
      <c r="T80" s="126"/>
      <c r="U80" s="126"/>
      <c r="V80" s="126"/>
      <c r="W80" s="126"/>
      <c r="X80" s="126"/>
      <c r="Y80" s="126"/>
      <c r="Z80" s="126"/>
      <c r="AA80" s="126"/>
      <c r="AB80" s="126"/>
      <c r="AC80" s="126"/>
      <c r="AD80" s="126"/>
      <c r="AE80" s="126"/>
      <c r="AF80" s="126"/>
      <c r="AG80" s="126"/>
      <c r="AH80" s="126"/>
      <c r="AI80" s="126"/>
      <c r="AJ80" s="126"/>
      <c r="AK80" s="126"/>
      <c r="AL80" s="126"/>
      <c r="AM80" s="126"/>
      <c r="AN80" s="126"/>
      <c r="AO80" s="126"/>
      <c r="AP80" s="126"/>
      <c r="AQ80" s="126"/>
      <c r="AR80" s="126"/>
      <c r="AS80" s="126"/>
      <c r="AT80" s="126"/>
      <c r="AU80" s="126"/>
      <c r="AV80" s="126"/>
      <c r="AW80" s="126"/>
      <c r="AX80" s="126"/>
      <c r="AY80" s="126"/>
      <c r="AZ80" s="126"/>
      <c r="BA80" s="126"/>
      <c r="BB80" s="126"/>
      <c r="BC80" s="126"/>
      <c r="BD80" s="126"/>
      <c r="BE80" s="126"/>
      <c r="BF80" s="126"/>
      <c r="BG80" s="126"/>
      <c r="BH80" s="126"/>
      <c r="BI80" s="126"/>
      <c r="BJ80" s="126"/>
      <c r="BK80" s="126"/>
      <c r="BL80" s="126"/>
      <c r="BM80" s="126"/>
      <c r="BN80" s="126"/>
      <c r="BO80" s="126"/>
      <c r="BP80" s="126"/>
      <c r="BQ80" s="126"/>
      <c r="BR80" s="126"/>
      <c r="BS80" s="126"/>
      <c r="BT80" s="126"/>
      <c r="BU80" s="126"/>
      <c r="BV80" s="126"/>
      <c r="BW80" s="126"/>
      <c r="BX80" s="126"/>
      <c r="BY80" s="126"/>
      <c r="BZ80" s="126"/>
      <c r="CA80" s="126"/>
      <c r="CB80" s="126"/>
      <c r="CC80" s="126"/>
      <c r="CD80" s="126"/>
      <c r="CE80" s="126"/>
      <c r="CF80" s="126"/>
      <c r="CG80" s="126"/>
      <c r="CH80" s="126"/>
      <c r="CI80" s="126"/>
      <c r="CJ80" s="126"/>
      <c r="CK80" s="126"/>
      <c r="CL80" s="126"/>
      <c r="CM80" s="126"/>
      <c r="CN80" s="126"/>
      <c r="CO80" s="126"/>
      <c r="CP80" s="126"/>
      <c r="CQ80" s="126"/>
      <c r="CR80" s="126"/>
      <c r="CS80" s="126"/>
      <c r="CT80" s="126"/>
      <c r="CU80" s="126"/>
      <c r="CV80" s="126"/>
      <c r="CW80" s="126"/>
      <c r="CX80" s="126"/>
      <c r="CY80" s="126"/>
      <c r="CZ80" s="126"/>
      <c r="DA80" s="126"/>
      <c r="DB80" s="126"/>
      <c r="DC80" s="126"/>
      <c r="DD80" s="126"/>
      <c r="DE80" s="126"/>
      <c r="DF80" s="126"/>
      <c r="DG80" s="126"/>
      <c r="DH80" s="126"/>
      <c r="DI80" s="126"/>
      <c r="DJ80" s="126"/>
      <c r="DK80" s="126"/>
      <c r="DL80" s="126"/>
      <c r="DM80" s="126"/>
      <c r="DN80" s="126"/>
      <c r="DO80" s="126"/>
      <c r="DP80" s="126"/>
      <c r="DQ80" s="126"/>
      <c r="DR80" s="126"/>
      <c r="DS80" s="126"/>
      <c r="DT80" s="126"/>
      <c r="DU80" s="126"/>
      <c r="DV80" s="126"/>
      <c r="DW80" s="126"/>
      <c r="DX80" s="126"/>
      <c r="DY80" s="126"/>
      <c r="DZ80" s="126"/>
      <c r="EA80" s="126"/>
      <c r="EB80" s="126"/>
      <c r="EC80" s="126"/>
      <c r="ED80" s="126"/>
      <c r="EE80" s="126"/>
      <c r="EF80" s="126"/>
      <c r="EG80" s="126"/>
      <c r="EH80" s="126"/>
      <c r="EI80" s="126"/>
      <c r="EJ80" s="126"/>
      <c r="EK80" s="126"/>
      <c r="EL80" s="126"/>
      <c r="EM80" s="126"/>
      <c r="EN80" s="126"/>
      <c r="EO80" s="126"/>
      <c r="EP80" s="126"/>
      <c r="EQ80" s="126"/>
      <c r="ER80" s="126"/>
      <c r="ES80" s="126"/>
      <c r="ET80" s="126"/>
      <c r="EU80" s="126"/>
      <c r="EV80" s="126"/>
      <c r="EW80" s="126"/>
      <c r="EX80" s="126"/>
      <c r="EY80" s="126"/>
      <c r="EZ80" s="126"/>
      <c r="FA80" s="126"/>
      <c r="FB80" s="126"/>
      <c r="FC80" s="126"/>
      <c r="FD80" s="126"/>
      <c r="FE80" s="126"/>
      <c r="FF80" s="126"/>
      <c r="FG80" s="126"/>
      <c r="FH80" s="126"/>
      <c r="FI80" s="126"/>
      <c r="FJ80" s="126"/>
      <c r="FK80" s="126"/>
      <c r="FL80" s="126"/>
      <c r="FM80" s="126"/>
      <c r="FN80" s="126"/>
      <c r="FO80" s="126"/>
      <c r="FP80" s="126"/>
      <c r="FQ80" s="126"/>
      <c r="FR80" s="126"/>
      <c r="FS80" s="126"/>
      <c r="FT80" s="126"/>
      <c r="FU80" s="126"/>
      <c r="FV80" s="126"/>
      <c r="FW80" s="126"/>
      <c r="FX80" s="126"/>
      <c r="FY80" s="126"/>
      <c r="FZ80" s="126"/>
      <c r="GA80" s="126"/>
      <c r="GB80" s="126"/>
      <c r="GC80" s="126"/>
      <c r="GD80" s="126"/>
      <c r="GE80" s="126"/>
      <c r="GF80" s="126"/>
      <c r="GG80" s="126"/>
      <c r="GH80" s="126"/>
      <c r="GI80" s="126"/>
      <c r="GJ80" s="126"/>
      <c r="GK80" s="126"/>
      <c r="GL80" s="126"/>
      <c r="GM80" s="126"/>
      <c r="GN80" s="126"/>
      <c r="GO80" s="126"/>
      <c r="GP80" s="126"/>
      <c r="GQ80" s="126"/>
      <c r="GR80" s="126"/>
      <c r="GS80" s="126"/>
      <c r="GT80" s="126"/>
      <c r="GU80" s="126"/>
      <c r="GV80" s="126"/>
      <c r="GW80" s="126"/>
      <c r="GX80" s="126"/>
      <c r="GY80" s="126"/>
      <c r="GZ80" s="126"/>
      <c r="HA80" s="126"/>
      <c r="HB80" s="126"/>
      <c r="HC80" s="126"/>
      <c r="HD80" s="126"/>
      <c r="HE80" s="126"/>
      <c r="HF80" s="126"/>
      <c r="HG80" s="126"/>
      <c r="HH80" s="126"/>
      <c r="HI80" s="126"/>
      <c r="HJ80" s="126"/>
      <c r="HK80" s="126"/>
      <c r="HL80" s="126"/>
      <c r="HM80" s="126"/>
      <c r="HN80" s="126"/>
      <c r="HO80" s="126"/>
      <c r="HP80" s="126"/>
      <c r="HQ80" s="126"/>
      <c r="HR80" s="126"/>
      <c r="HS80" s="126"/>
      <c r="HT80" s="126"/>
      <c r="HU80" s="126"/>
      <c r="HV80" s="126"/>
      <c r="HW80" s="126"/>
      <c r="HX80" s="126"/>
      <c r="HY80" s="126"/>
      <c r="HZ80" s="126"/>
      <c r="IA80" s="126"/>
      <c r="IB80" s="126"/>
      <c r="IC80" s="126"/>
      <c r="ID80" s="126"/>
      <c r="IE80" s="126"/>
      <c r="IF80" s="126"/>
      <c r="IG80" s="126"/>
      <c r="IH80" s="126"/>
      <c r="II80" s="126"/>
      <c r="IJ80" s="126"/>
      <c r="IK80" s="126"/>
      <c r="IL80" s="126"/>
      <c r="IM80" s="126"/>
      <c r="IN80" s="126"/>
      <c r="IO80" s="126"/>
      <c r="IP80" s="126"/>
      <c r="IQ80" s="126"/>
      <c r="IR80" s="126"/>
      <c r="IS80" s="126"/>
      <c r="IT80" s="126"/>
      <c r="IU80" s="126"/>
    </row>
    <row r="81" spans="1:255" s="127" customFormat="1">
      <c r="A81" s="128"/>
      <c r="B81" s="125"/>
      <c r="C81" s="125"/>
      <c r="D81" s="126"/>
      <c r="E81" s="126"/>
      <c r="F81" s="126"/>
      <c r="G81" s="126"/>
      <c r="H81" s="126"/>
      <c r="I81" s="126"/>
      <c r="J81" s="126"/>
      <c r="K81" s="126"/>
      <c r="L81" s="126"/>
      <c r="M81" s="126"/>
      <c r="N81" s="126"/>
      <c r="O81" s="126"/>
      <c r="P81" s="126"/>
      <c r="Q81" s="126"/>
      <c r="R81" s="126"/>
      <c r="S81" s="126"/>
      <c r="T81" s="126"/>
      <c r="U81" s="126"/>
      <c r="V81" s="126"/>
      <c r="W81" s="126"/>
      <c r="X81" s="126"/>
      <c r="Y81" s="126"/>
      <c r="Z81" s="126"/>
      <c r="AA81" s="126"/>
      <c r="AB81" s="126"/>
      <c r="AC81" s="126"/>
      <c r="AD81" s="126"/>
      <c r="AE81" s="126"/>
      <c r="AF81" s="126"/>
      <c r="AG81" s="126"/>
      <c r="AH81" s="126"/>
      <c r="AI81" s="126"/>
      <c r="AJ81" s="126"/>
      <c r="AK81" s="126"/>
      <c r="AL81" s="126"/>
      <c r="AM81" s="126"/>
      <c r="AN81" s="126"/>
      <c r="AO81" s="126"/>
      <c r="AP81" s="126"/>
      <c r="AQ81" s="126"/>
      <c r="AR81" s="126"/>
      <c r="AS81" s="126"/>
      <c r="AT81" s="126"/>
      <c r="AU81" s="126"/>
      <c r="AV81" s="126"/>
      <c r="AW81" s="126"/>
      <c r="AX81" s="126"/>
      <c r="AY81" s="126"/>
      <c r="AZ81" s="126"/>
      <c r="BA81" s="126"/>
      <c r="BB81" s="126"/>
      <c r="BC81" s="126"/>
      <c r="BD81" s="126"/>
      <c r="BE81" s="126"/>
      <c r="BF81" s="126"/>
      <c r="BG81" s="126"/>
      <c r="BH81" s="126"/>
      <c r="BI81" s="126"/>
      <c r="BJ81" s="126"/>
      <c r="BK81" s="126"/>
      <c r="BL81" s="126"/>
      <c r="BM81" s="126"/>
      <c r="BN81" s="126"/>
      <c r="BO81" s="126"/>
      <c r="BP81" s="126"/>
      <c r="BQ81" s="126"/>
      <c r="BR81" s="126"/>
      <c r="BS81" s="126"/>
      <c r="BT81" s="126"/>
      <c r="BU81" s="126"/>
      <c r="BV81" s="126"/>
      <c r="BW81" s="126"/>
      <c r="BX81" s="126"/>
      <c r="BY81" s="126"/>
      <c r="BZ81" s="126"/>
      <c r="CA81" s="126"/>
      <c r="CB81" s="126"/>
      <c r="CC81" s="126"/>
      <c r="CD81" s="126"/>
      <c r="CE81" s="126"/>
      <c r="CF81" s="126"/>
      <c r="CG81" s="126"/>
      <c r="CH81" s="126"/>
      <c r="CI81" s="126"/>
      <c r="CJ81" s="126"/>
      <c r="CK81" s="126"/>
      <c r="CL81" s="126"/>
      <c r="CM81" s="126"/>
      <c r="CN81" s="126"/>
      <c r="CO81" s="126"/>
      <c r="CP81" s="126"/>
      <c r="CQ81" s="126"/>
      <c r="CR81" s="126"/>
      <c r="CS81" s="126"/>
      <c r="CT81" s="126"/>
      <c r="CU81" s="126"/>
      <c r="CV81" s="126"/>
      <c r="CW81" s="126"/>
      <c r="CX81" s="126"/>
      <c r="CY81" s="126"/>
      <c r="CZ81" s="126"/>
      <c r="DA81" s="126"/>
      <c r="DB81" s="126"/>
      <c r="DC81" s="126"/>
      <c r="DD81" s="126"/>
      <c r="DE81" s="126"/>
      <c r="DF81" s="126"/>
      <c r="DG81" s="126"/>
      <c r="DH81" s="126"/>
      <c r="DI81" s="126"/>
      <c r="DJ81" s="126"/>
      <c r="DK81" s="126"/>
      <c r="DL81" s="126"/>
      <c r="DM81" s="126"/>
      <c r="DN81" s="126"/>
      <c r="DO81" s="126"/>
      <c r="DP81" s="126"/>
      <c r="DQ81" s="126"/>
      <c r="DR81" s="126"/>
      <c r="DS81" s="126"/>
      <c r="DT81" s="126"/>
      <c r="DU81" s="126"/>
      <c r="DV81" s="126"/>
      <c r="DW81" s="126"/>
      <c r="DX81" s="126"/>
      <c r="DY81" s="126"/>
      <c r="DZ81" s="126"/>
      <c r="EA81" s="126"/>
      <c r="EB81" s="126"/>
      <c r="EC81" s="126"/>
      <c r="ED81" s="126"/>
      <c r="EE81" s="126"/>
      <c r="EF81" s="126"/>
      <c r="EG81" s="126"/>
      <c r="EH81" s="126"/>
      <c r="EI81" s="126"/>
      <c r="EJ81" s="126"/>
      <c r="EK81" s="126"/>
      <c r="EL81" s="126"/>
      <c r="EM81" s="126"/>
      <c r="EN81" s="126"/>
      <c r="EO81" s="126"/>
      <c r="EP81" s="126"/>
      <c r="EQ81" s="126"/>
      <c r="ER81" s="126"/>
      <c r="ES81" s="126"/>
      <c r="ET81" s="126"/>
      <c r="EU81" s="126"/>
      <c r="EV81" s="126"/>
      <c r="EW81" s="126"/>
      <c r="EX81" s="126"/>
      <c r="EY81" s="126"/>
      <c r="EZ81" s="126"/>
      <c r="FA81" s="126"/>
      <c r="FB81" s="126"/>
      <c r="FC81" s="126"/>
      <c r="FD81" s="126"/>
      <c r="FE81" s="126"/>
      <c r="FF81" s="126"/>
      <c r="FG81" s="126"/>
      <c r="FH81" s="126"/>
      <c r="FI81" s="126"/>
      <c r="FJ81" s="126"/>
      <c r="FK81" s="126"/>
      <c r="FL81" s="126"/>
      <c r="FM81" s="126"/>
      <c r="FN81" s="126"/>
      <c r="FO81" s="126"/>
      <c r="FP81" s="126"/>
      <c r="FQ81" s="126"/>
      <c r="FR81" s="126"/>
      <c r="FS81" s="126"/>
      <c r="FT81" s="126"/>
      <c r="FU81" s="126"/>
      <c r="FV81" s="126"/>
      <c r="FW81" s="126"/>
      <c r="FX81" s="126"/>
      <c r="FY81" s="126"/>
      <c r="FZ81" s="126"/>
      <c r="GA81" s="126"/>
      <c r="GB81" s="126"/>
      <c r="GC81" s="126"/>
      <c r="GD81" s="126"/>
      <c r="GE81" s="126"/>
      <c r="GF81" s="126"/>
      <c r="GG81" s="126"/>
      <c r="GH81" s="126"/>
      <c r="GI81" s="126"/>
      <c r="GJ81" s="126"/>
      <c r="GK81" s="126"/>
      <c r="GL81" s="126"/>
      <c r="GM81" s="126"/>
      <c r="GN81" s="126"/>
      <c r="GO81" s="126"/>
      <c r="GP81" s="126"/>
      <c r="GQ81" s="126"/>
      <c r="GR81" s="126"/>
      <c r="GS81" s="126"/>
      <c r="GT81" s="126"/>
      <c r="GU81" s="126"/>
      <c r="GV81" s="126"/>
      <c r="GW81" s="126"/>
      <c r="GX81" s="126"/>
      <c r="GY81" s="126"/>
      <c r="GZ81" s="126"/>
      <c r="HA81" s="126"/>
      <c r="HB81" s="126"/>
      <c r="HC81" s="126"/>
      <c r="HD81" s="126"/>
      <c r="HE81" s="126"/>
      <c r="HF81" s="126"/>
      <c r="HG81" s="126"/>
      <c r="HH81" s="126"/>
      <c r="HI81" s="126"/>
      <c r="HJ81" s="126"/>
      <c r="HK81" s="126"/>
      <c r="HL81" s="126"/>
      <c r="HM81" s="126"/>
      <c r="HN81" s="126"/>
      <c r="HO81" s="126"/>
      <c r="HP81" s="126"/>
      <c r="HQ81" s="126"/>
      <c r="HR81" s="126"/>
      <c r="HS81" s="126"/>
      <c r="HT81" s="126"/>
      <c r="HU81" s="126"/>
      <c r="HV81" s="126"/>
      <c r="HW81" s="126"/>
      <c r="HX81" s="126"/>
      <c r="HY81" s="126"/>
      <c r="HZ81" s="126"/>
      <c r="IA81" s="126"/>
      <c r="IB81" s="126"/>
      <c r="IC81" s="126"/>
      <c r="ID81" s="126"/>
      <c r="IE81" s="126"/>
      <c r="IF81" s="126"/>
      <c r="IG81" s="126"/>
      <c r="IH81" s="126"/>
      <c r="II81" s="126"/>
      <c r="IJ81" s="126"/>
      <c r="IK81" s="126"/>
      <c r="IL81" s="126"/>
      <c r="IM81" s="126"/>
      <c r="IN81" s="126"/>
      <c r="IO81" s="126"/>
      <c r="IP81" s="126"/>
      <c r="IQ81" s="126"/>
      <c r="IR81" s="126"/>
      <c r="IS81" s="126"/>
      <c r="IT81" s="126"/>
      <c r="IU81" s="126"/>
    </row>
    <row r="82" spans="1:255" s="127" customFormat="1" ht="15">
      <c r="A82" s="59" t="s">
        <v>789</v>
      </c>
      <c r="B82" s="125"/>
      <c r="C82" s="125"/>
      <c r="D82" s="126"/>
      <c r="E82" s="126"/>
      <c r="F82" s="126"/>
      <c r="G82" s="126"/>
      <c r="H82" s="126"/>
      <c r="I82" s="126"/>
      <c r="J82" s="126"/>
      <c r="K82" s="126"/>
      <c r="L82" s="126"/>
      <c r="M82" s="126"/>
      <c r="N82" s="126"/>
      <c r="O82" s="126"/>
      <c r="P82" s="126"/>
      <c r="Q82" s="126"/>
      <c r="R82" s="126"/>
      <c r="S82" s="126"/>
      <c r="T82" s="126"/>
      <c r="U82" s="126"/>
      <c r="V82" s="126"/>
      <c r="W82" s="126"/>
      <c r="X82" s="126"/>
      <c r="Y82" s="126"/>
      <c r="Z82" s="126"/>
      <c r="AA82" s="126"/>
      <c r="AB82" s="126"/>
      <c r="AC82" s="126"/>
      <c r="AD82" s="126"/>
      <c r="AE82" s="126"/>
      <c r="AF82" s="126"/>
      <c r="AG82" s="126"/>
      <c r="AH82" s="126"/>
      <c r="AI82" s="126"/>
      <c r="AJ82" s="126"/>
      <c r="AK82" s="126"/>
      <c r="AL82" s="126"/>
      <c r="AM82" s="126"/>
      <c r="AN82" s="126"/>
      <c r="AO82" s="126"/>
      <c r="AP82" s="126"/>
      <c r="AQ82" s="126"/>
      <c r="AR82" s="126"/>
      <c r="AS82" s="126"/>
      <c r="AT82" s="126"/>
      <c r="AU82" s="126"/>
      <c r="AV82" s="126"/>
      <c r="AW82" s="126"/>
      <c r="AX82" s="126"/>
      <c r="AY82" s="126"/>
      <c r="AZ82" s="126"/>
      <c r="BA82" s="126"/>
      <c r="BB82" s="126"/>
      <c r="BC82" s="126"/>
      <c r="BD82" s="126"/>
      <c r="BE82" s="126"/>
      <c r="BF82" s="126"/>
      <c r="BG82" s="126"/>
      <c r="BH82" s="126"/>
      <c r="BI82" s="126"/>
      <c r="BJ82" s="126"/>
      <c r="BK82" s="126"/>
      <c r="BL82" s="126"/>
      <c r="BM82" s="126"/>
      <c r="BN82" s="126"/>
      <c r="BO82" s="126"/>
      <c r="BP82" s="126"/>
      <c r="BQ82" s="126"/>
      <c r="BR82" s="126"/>
      <c r="BS82" s="126"/>
      <c r="BT82" s="126"/>
      <c r="BU82" s="126"/>
      <c r="BV82" s="126"/>
      <c r="BW82" s="126"/>
      <c r="BX82" s="126"/>
      <c r="BY82" s="126"/>
      <c r="BZ82" s="126"/>
      <c r="CA82" s="126"/>
      <c r="CB82" s="126"/>
      <c r="CC82" s="126"/>
      <c r="CD82" s="126"/>
      <c r="CE82" s="126"/>
      <c r="CF82" s="126"/>
      <c r="CG82" s="126"/>
      <c r="CH82" s="126"/>
      <c r="CI82" s="126"/>
      <c r="CJ82" s="126"/>
      <c r="CK82" s="126"/>
      <c r="CL82" s="126"/>
      <c r="CM82" s="126"/>
      <c r="CN82" s="126"/>
      <c r="CO82" s="126"/>
      <c r="CP82" s="126"/>
      <c r="CQ82" s="126"/>
      <c r="CR82" s="126"/>
      <c r="CS82" s="126"/>
      <c r="CT82" s="126"/>
      <c r="CU82" s="126"/>
      <c r="CV82" s="126"/>
      <c r="CW82" s="126"/>
      <c r="CX82" s="126"/>
      <c r="CY82" s="126"/>
      <c r="CZ82" s="126"/>
      <c r="DA82" s="126"/>
      <c r="DB82" s="126"/>
      <c r="DC82" s="126"/>
      <c r="DD82" s="126"/>
      <c r="DE82" s="126"/>
      <c r="DF82" s="126"/>
      <c r="DG82" s="126"/>
      <c r="DH82" s="126"/>
      <c r="DI82" s="126"/>
      <c r="DJ82" s="126"/>
      <c r="DK82" s="126"/>
      <c r="DL82" s="126"/>
      <c r="DM82" s="126"/>
      <c r="DN82" s="126"/>
      <c r="DO82" s="126"/>
      <c r="DP82" s="126"/>
      <c r="DQ82" s="126"/>
      <c r="DR82" s="126"/>
      <c r="DS82" s="126"/>
      <c r="DT82" s="126"/>
      <c r="DU82" s="126"/>
      <c r="DV82" s="126"/>
      <c r="DW82" s="126"/>
      <c r="DX82" s="126"/>
      <c r="DY82" s="126"/>
      <c r="DZ82" s="126"/>
      <c r="EA82" s="126"/>
      <c r="EB82" s="126"/>
      <c r="EC82" s="126"/>
      <c r="ED82" s="126"/>
      <c r="EE82" s="126"/>
      <c r="EF82" s="126"/>
      <c r="EG82" s="126"/>
      <c r="EH82" s="126"/>
      <c r="EI82" s="126"/>
      <c r="EJ82" s="126"/>
      <c r="EK82" s="126"/>
      <c r="EL82" s="126"/>
      <c r="EM82" s="126"/>
      <c r="EN82" s="126"/>
      <c r="EO82" s="126"/>
      <c r="EP82" s="126"/>
      <c r="EQ82" s="126"/>
      <c r="ER82" s="126"/>
      <c r="ES82" s="126"/>
      <c r="ET82" s="126"/>
      <c r="EU82" s="126"/>
      <c r="EV82" s="126"/>
      <c r="EW82" s="126"/>
      <c r="EX82" s="126"/>
      <c r="EY82" s="126"/>
      <c r="EZ82" s="126"/>
      <c r="FA82" s="126"/>
      <c r="FB82" s="126"/>
      <c r="FC82" s="126"/>
      <c r="FD82" s="126"/>
      <c r="FE82" s="126"/>
      <c r="FF82" s="126"/>
      <c r="FG82" s="126"/>
      <c r="FH82" s="126"/>
      <c r="FI82" s="126"/>
      <c r="FJ82" s="126"/>
      <c r="FK82" s="126"/>
      <c r="FL82" s="126"/>
      <c r="FM82" s="126"/>
      <c r="FN82" s="126"/>
      <c r="FO82" s="126"/>
      <c r="FP82" s="126"/>
      <c r="FQ82" s="126"/>
      <c r="FR82" s="126"/>
      <c r="FS82" s="126"/>
      <c r="FT82" s="126"/>
      <c r="FU82" s="126"/>
      <c r="FV82" s="126"/>
      <c r="FW82" s="126"/>
      <c r="FX82" s="126"/>
      <c r="FY82" s="126"/>
      <c r="FZ82" s="126"/>
      <c r="GA82" s="126"/>
      <c r="GB82" s="126"/>
      <c r="GC82" s="126"/>
      <c r="GD82" s="126"/>
      <c r="GE82" s="126"/>
      <c r="GF82" s="126"/>
      <c r="GG82" s="126"/>
      <c r="GH82" s="126"/>
      <c r="GI82" s="126"/>
      <c r="GJ82" s="126"/>
      <c r="GK82" s="126"/>
      <c r="GL82" s="126"/>
      <c r="GM82" s="126"/>
      <c r="GN82" s="126"/>
      <c r="GO82" s="126"/>
      <c r="GP82" s="126"/>
      <c r="GQ82" s="126"/>
      <c r="GR82" s="126"/>
      <c r="GS82" s="126"/>
      <c r="GT82" s="126"/>
      <c r="GU82" s="126"/>
      <c r="GV82" s="126"/>
      <c r="GW82" s="126"/>
      <c r="GX82" s="126"/>
      <c r="GY82" s="126"/>
      <c r="GZ82" s="126"/>
      <c r="HA82" s="126"/>
      <c r="HB82" s="126"/>
      <c r="HC82" s="126"/>
      <c r="HD82" s="126"/>
      <c r="HE82" s="126"/>
      <c r="HF82" s="126"/>
      <c r="HG82" s="126"/>
      <c r="HH82" s="126"/>
      <c r="HI82" s="126"/>
      <c r="HJ82" s="126"/>
      <c r="HK82" s="126"/>
      <c r="HL82" s="126"/>
      <c r="HM82" s="126"/>
      <c r="HN82" s="126"/>
      <c r="HO82" s="126"/>
      <c r="HP82" s="126"/>
      <c r="HQ82" s="126"/>
      <c r="HR82" s="126"/>
      <c r="HS82" s="126"/>
      <c r="HT82" s="126"/>
      <c r="HU82" s="126"/>
      <c r="HV82" s="126"/>
      <c r="HW82" s="126"/>
      <c r="HX82" s="126"/>
      <c r="HY82" s="126"/>
      <c r="HZ82" s="126"/>
      <c r="IA82" s="126"/>
      <c r="IB82" s="126"/>
      <c r="IC82" s="126"/>
      <c r="ID82" s="126"/>
      <c r="IE82" s="126"/>
      <c r="IF82" s="126"/>
      <c r="IG82" s="126"/>
      <c r="IH82" s="126"/>
      <c r="II82" s="126"/>
      <c r="IJ82" s="126"/>
      <c r="IK82" s="126"/>
      <c r="IL82" s="126"/>
      <c r="IM82" s="126"/>
      <c r="IN82" s="126"/>
      <c r="IO82" s="126"/>
      <c r="IP82" s="126"/>
      <c r="IQ82" s="126"/>
      <c r="IR82" s="126"/>
      <c r="IS82" s="126"/>
      <c r="IT82" s="126"/>
      <c r="IU82" s="126"/>
    </row>
    <row r="83" spans="1:255" s="127" customFormat="1" ht="119.25" customHeight="1">
      <c r="A83" s="47" t="s">
        <v>790</v>
      </c>
      <c r="B83" s="125"/>
      <c r="C83" s="125"/>
      <c r="D83" s="126"/>
      <c r="E83" s="126"/>
      <c r="F83" s="126"/>
      <c r="G83" s="126"/>
      <c r="H83" s="126"/>
      <c r="I83" s="126"/>
      <c r="J83" s="126"/>
      <c r="K83" s="126"/>
      <c r="L83" s="126"/>
      <c r="M83" s="126"/>
      <c r="N83" s="126"/>
      <c r="O83" s="126"/>
      <c r="P83" s="126"/>
      <c r="Q83" s="126"/>
      <c r="R83" s="126"/>
      <c r="S83" s="126"/>
      <c r="T83" s="126"/>
      <c r="U83" s="126"/>
      <c r="V83" s="126"/>
      <c r="W83" s="126"/>
      <c r="X83" s="126"/>
      <c r="Y83" s="126"/>
      <c r="Z83" s="126"/>
      <c r="AA83" s="126"/>
      <c r="AB83" s="126"/>
      <c r="AC83" s="126"/>
      <c r="AD83" s="126"/>
      <c r="AE83" s="126"/>
      <c r="AF83" s="126"/>
      <c r="AG83" s="126"/>
      <c r="AH83" s="126"/>
      <c r="AI83" s="126"/>
      <c r="AJ83" s="126"/>
      <c r="AK83" s="126"/>
      <c r="AL83" s="126"/>
      <c r="AM83" s="126"/>
      <c r="AN83" s="126"/>
      <c r="AO83" s="126"/>
      <c r="AP83" s="126"/>
      <c r="AQ83" s="126"/>
      <c r="AR83" s="126"/>
      <c r="AS83" s="126"/>
      <c r="AT83" s="126"/>
      <c r="AU83" s="126"/>
      <c r="AV83" s="126"/>
      <c r="AW83" s="126"/>
      <c r="AX83" s="126"/>
      <c r="AY83" s="126"/>
      <c r="AZ83" s="126"/>
      <c r="BA83" s="126"/>
      <c r="BB83" s="126"/>
      <c r="BC83" s="126"/>
      <c r="BD83" s="126"/>
      <c r="BE83" s="126"/>
      <c r="BF83" s="126"/>
      <c r="BG83" s="126"/>
      <c r="BH83" s="126"/>
      <c r="BI83" s="126"/>
      <c r="BJ83" s="126"/>
      <c r="BK83" s="126"/>
      <c r="BL83" s="126"/>
      <c r="BM83" s="126"/>
      <c r="BN83" s="126"/>
      <c r="BO83" s="126"/>
      <c r="BP83" s="126"/>
      <c r="BQ83" s="126"/>
      <c r="BR83" s="126"/>
      <c r="BS83" s="126"/>
      <c r="BT83" s="126"/>
      <c r="BU83" s="126"/>
      <c r="BV83" s="126"/>
      <c r="BW83" s="126"/>
      <c r="BX83" s="126"/>
      <c r="BY83" s="126"/>
      <c r="BZ83" s="126"/>
      <c r="CA83" s="126"/>
      <c r="CB83" s="126"/>
      <c r="CC83" s="126"/>
      <c r="CD83" s="126"/>
      <c r="CE83" s="126"/>
      <c r="CF83" s="126"/>
      <c r="CG83" s="126"/>
      <c r="CH83" s="126"/>
      <c r="CI83" s="126"/>
      <c r="CJ83" s="126"/>
      <c r="CK83" s="126"/>
      <c r="CL83" s="126"/>
      <c r="CM83" s="126"/>
      <c r="CN83" s="126"/>
      <c r="CO83" s="126"/>
      <c r="CP83" s="126"/>
      <c r="CQ83" s="126"/>
      <c r="CR83" s="126"/>
      <c r="CS83" s="126"/>
      <c r="CT83" s="126"/>
      <c r="CU83" s="126"/>
      <c r="CV83" s="126"/>
      <c r="CW83" s="126"/>
      <c r="CX83" s="126"/>
      <c r="CY83" s="126"/>
      <c r="CZ83" s="126"/>
      <c r="DA83" s="126"/>
      <c r="DB83" s="126"/>
      <c r="DC83" s="126"/>
      <c r="DD83" s="126"/>
      <c r="DE83" s="126"/>
      <c r="DF83" s="126"/>
      <c r="DG83" s="126"/>
      <c r="DH83" s="126"/>
      <c r="DI83" s="126"/>
      <c r="DJ83" s="126"/>
      <c r="DK83" s="126"/>
      <c r="DL83" s="126"/>
      <c r="DM83" s="126"/>
      <c r="DN83" s="126"/>
      <c r="DO83" s="126"/>
      <c r="DP83" s="126"/>
      <c r="DQ83" s="126"/>
      <c r="DR83" s="126"/>
      <c r="DS83" s="126"/>
      <c r="DT83" s="126"/>
      <c r="DU83" s="126"/>
      <c r="DV83" s="126"/>
      <c r="DW83" s="126"/>
      <c r="DX83" s="126"/>
      <c r="DY83" s="126"/>
      <c r="DZ83" s="126"/>
      <c r="EA83" s="126"/>
      <c r="EB83" s="126"/>
      <c r="EC83" s="126"/>
      <c r="ED83" s="126"/>
      <c r="EE83" s="126"/>
      <c r="EF83" s="126"/>
      <c r="EG83" s="126"/>
      <c r="EH83" s="126"/>
      <c r="EI83" s="126"/>
      <c r="EJ83" s="126"/>
      <c r="EK83" s="126"/>
      <c r="EL83" s="126"/>
      <c r="EM83" s="126"/>
      <c r="EN83" s="126"/>
      <c r="EO83" s="126"/>
      <c r="EP83" s="126"/>
      <c r="EQ83" s="126"/>
      <c r="ER83" s="126"/>
      <c r="ES83" s="126"/>
      <c r="ET83" s="126"/>
      <c r="EU83" s="126"/>
      <c r="EV83" s="126"/>
      <c r="EW83" s="126"/>
      <c r="EX83" s="126"/>
      <c r="EY83" s="126"/>
      <c r="EZ83" s="126"/>
      <c r="FA83" s="126"/>
      <c r="FB83" s="126"/>
      <c r="FC83" s="126"/>
      <c r="FD83" s="126"/>
      <c r="FE83" s="126"/>
      <c r="FF83" s="126"/>
      <c r="FG83" s="126"/>
      <c r="FH83" s="126"/>
      <c r="FI83" s="126"/>
      <c r="FJ83" s="126"/>
      <c r="FK83" s="126"/>
      <c r="FL83" s="126"/>
      <c r="FM83" s="126"/>
      <c r="FN83" s="126"/>
      <c r="FO83" s="126"/>
      <c r="FP83" s="126"/>
      <c r="FQ83" s="126"/>
      <c r="FR83" s="126"/>
      <c r="FS83" s="126"/>
      <c r="FT83" s="126"/>
      <c r="FU83" s="126"/>
      <c r="FV83" s="126"/>
      <c r="FW83" s="126"/>
      <c r="FX83" s="126"/>
      <c r="FY83" s="126"/>
      <c r="FZ83" s="126"/>
      <c r="GA83" s="126"/>
      <c r="GB83" s="126"/>
      <c r="GC83" s="126"/>
      <c r="GD83" s="126"/>
      <c r="GE83" s="126"/>
      <c r="GF83" s="126"/>
      <c r="GG83" s="126"/>
      <c r="GH83" s="126"/>
      <c r="GI83" s="126"/>
      <c r="GJ83" s="126"/>
      <c r="GK83" s="126"/>
      <c r="GL83" s="126"/>
      <c r="GM83" s="126"/>
      <c r="GN83" s="126"/>
      <c r="GO83" s="126"/>
      <c r="GP83" s="126"/>
      <c r="GQ83" s="126"/>
      <c r="GR83" s="126"/>
      <c r="GS83" s="126"/>
      <c r="GT83" s="126"/>
      <c r="GU83" s="126"/>
      <c r="GV83" s="126"/>
      <c r="GW83" s="126"/>
      <c r="GX83" s="126"/>
      <c r="GY83" s="126"/>
      <c r="GZ83" s="126"/>
      <c r="HA83" s="126"/>
      <c r="HB83" s="126"/>
      <c r="HC83" s="126"/>
      <c r="HD83" s="126"/>
      <c r="HE83" s="126"/>
      <c r="HF83" s="126"/>
      <c r="HG83" s="126"/>
      <c r="HH83" s="126"/>
      <c r="HI83" s="126"/>
      <c r="HJ83" s="126"/>
      <c r="HK83" s="126"/>
      <c r="HL83" s="126"/>
      <c r="HM83" s="126"/>
      <c r="HN83" s="126"/>
      <c r="HO83" s="126"/>
      <c r="HP83" s="126"/>
      <c r="HQ83" s="126"/>
      <c r="HR83" s="126"/>
      <c r="HS83" s="126"/>
      <c r="HT83" s="126"/>
      <c r="HU83" s="126"/>
      <c r="HV83" s="126"/>
      <c r="HW83" s="126"/>
      <c r="HX83" s="126"/>
      <c r="HY83" s="126"/>
      <c r="HZ83" s="126"/>
      <c r="IA83" s="126"/>
      <c r="IB83" s="126"/>
      <c r="IC83" s="126"/>
      <c r="ID83" s="126"/>
      <c r="IE83" s="126"/>
      <c r="IF83" s="126"/>
      <c r="IG83" s="126"/>
      <c r="IH83" s="126"/>
      <c r="II83" s="126"/>
      <c r="IJ83" s="126"/>
      <c r="IK83" s="126"/>
      <c r="IL83" s="126"/>
      <c r="IM83" s="126"/>
      <c r="IN83" s="126"/>
      <c r="IO83" s="126"/>
      <c r="IP83" s="126"/>
      <c r="IQ83" s="126"/>
      <c r="IR83" s="126"/>
      <c r="IS83" s="126"/>
      <c r="IT83" s="126"/>
      <c r="IU83" s="126"/>
    </row>
    <row r="84" spans="1:255" s="127" customFormat="1" ht="76.5" customHeight="1">
      <c r="A84" s="47" t="s">
        <v>791</v>
      </c>
      <c r="B84" s="125"/>
      <c r="C84" s="125"/>
      <c r="D84" s="126"/>
      <c r="E84" s="126"/>
      <c r="F84" s="126"/>
      <c r="G84" s="126"/>
      <c r="H84" s="126"/>
      <c r="I84" s="126"/>
      <c r="J84" s="126"/>
      <c r="K84" s="126"/>
      <c r="L84" s="126"/>
      <c r="M84" s="126"/>
      <c r="N84" s="126"/>
      <c r="O84" s="126"/>
      <c r="P84" s="126"/>
      <c r="Q84" s="126"/>
      <c r="R84" s="126"/>
      <c r="S84" s="126"/>
      <c r="T84" s="126"/>
      <c r="U84" s="126"/>
      <c r="V84" s="126"/>
      <c r="W84" s="126"/>
      <c r="X84" s="126"/>
      <c r="Y84" s="126"/>
      <c r="Z84" s="126"/>
      <c r="AA84" s="126"/>
      <c r="AB84" s="126"/>
      <c r="AC84" s="126"/>
      <c r="AD84" s="126"/>
      <c r="AE84" s="126"/>
      <c r="AF84" s="126"/>
      <c r="AG84" s="126"/>
      <c r="AH84" s="126"/>
      <c r="AI84" s="126"/>
      <c r="AJ84" s="126"/>
      <c r="AK84" s="126"/>
      <c r="AL84" s="126"/>
      <c r="AM84" s="126"/>
      <c r="AN84" s="126"/>
      <c r="AO84" s="126"/>
      <c r="AP84" s="126"/>
      <c r="AQ84" s="126"/>
      <c r="AR84" s="126"/>
      <c r="AS84" s="126"/>
      <c r="AT84" s="126"/>
      <c r="AU84" s="126"/>
      <c r="AV84" s="126"/>
      <c r="AW84" s="126"/>
      <c r="AX84" s="126"/>
      <c r="AY84" s="126"/>
      <c r="AZ84" s="126"/>
      <c r="BA84" s="126"/>
      <c r="BB84" s="126"/>
      <c r="BC84" s="126"/>
      <c r="BD84" s="126"/>
      <c r="BE84" s="126"/>
      <c r="BF84" s="126"/>
      <c r="BG84" s="126"/>
      <c r="BH84" s="126"/>
      <c r="BI84" s="126"/>
      <c r="BJ84" s="126"/>
      <c r="BK84" s="126"/>
      <c r="BL84" s="126"/>
      <c r="BM84" s="126"/>
      <c r="BN84" s="126"/>
      <c r="BO84" s="126"/>
      <c r="BP84" s="126"/>
      <c r="BQ84" s="126"/>
      <c r="BR84" s="126"/>
      <c r="BS84" s="126"/>
      <c r="BT84" s="126"/>
      <c r="BU84" s="126"/>
      <c r="BV84" s="126"/>
      <c r="BW84" s="126"/>
      <c r="BX84" s="126"/>
      <c r="BY84" s="126"/>
      <c r="BZ84" s="126"/>
      <c r="CA84" s="126"/>
      <c r="CB84" s="126"/>
      <c r="CC84" s="126"/>
      <c r="CD84" s="126"/>
      <c r="CE84" s="126"/>
      <c r="CF84" s="126"/>
      <c r="CG84" s="126"/>
      <c r="CH84" s="126"/>
      <c r="CI84" s="126"/>
      <c r="CJ84" s="126"/>
      <c r="CK84" s="126"/>
      <c r="CL84" s="126"/>
      <c r="CM84" s="126"/>
      <c r="CN84" s="126"/>
      <c r="CO84" s="126"/>
      <c r="CP84" s="126"/>
      <c r="CQ84" s="126"/>
      <c r="CR84" s="126"/>
      <c r="CS84" s="126"/>
      <c r="CT84" s="126"/>
      <c r="CU84" s="126"/>
      <c r="CV84" s="126"/>
      <c r="CW84" s="126"/>
      <c r="CX84" s="126"/>
      <c r="CY84" s="126"/>
      <c r="CZ84" s="126"/>
      <c r="DA84" s="126"/>
      <c r="DB84" s="126"/>
      <c r="DC84" s="126"/>
      <c r="DD84" s="126"/>
      <c r="DE84" s="126"/>
      <c r="DF84" s="126"/>
      <c r="DG84" s="126"/>
      <c r="DH84" s="126"/>
      <c r="DI84" s="126"/>
      <c r="DJ84" s="126"/>
      <c r="DK84" s="126"/>
      <c r="DL84" s="126"/>
      <c r="DM84" s="126"/>
      <c r="DN84" s="126"/>
      <c r="DO84" s="126"/>
      <c r="DP84" s="126"/>
      <c r="DQ84" s="126"/>
      <c r="DR84" s="126"/>
      <c r="DS84" s="126"/>
      <c r="DT84" s="126"/>
      <c r="DU84" s="126"/>
      <c r="DV84" s="126"/>
      <c r="DW84" s="126"/>
      <c r="DX84" s="126"/>
      <c r="DY84" s="126"/>
      <c r="DZ84" s="126"/>
      <c r="EA84" s="126"/>
      <c r="EB84" s="126"/>
      <c r="EC84" s="126"/>
      <c r="ED84" s="126"/>
      <c r="EE84" s="126"/>
      <c r="EF84" s="126"/>
      <c r="EG84" s="126"/>
      <c r="EH84" s="126"/>
      <c r="EI84" s="126"/>
      <c r="EJ84" s="126"/>
      <c r="EK84" s="126"/>
      <c r="EL84" s="126"/>
      <c r="EM84" s="126"/>
      <c r="EN84" s="126"/>
      <c r="EO84" s="126"/>
      <c r="EP84" s="126"/>
      <c r="EQ84" s="126"/>
      <c r="ER84" s="126"/>
      <c r="ES84" s="126"/>
      <c r="ET84" s="126"/>
      <c r="EU84" s="126"/>
      <c r="EV84" s="126"/>
      <c r="EW84" s="126"/>
      <c r="EX84" s="126"/>
      <c r="EY84" s="126"/>
      <c r="EZ84" s="126"/>
      <c r="FA84" s="126"/>
      <c r="FB84" s="126"/>
      <c r="FC84" s="126"/>
      <c r="FD84" s="126"/>
      <c r="FE84" s="126"/>
      <c r="FF84" s="126"/>
      <c r="FG84" s="126"/>
      <c r="FH84" s="126"/>
      <c r="FI84" s="126"/>
      <c r="FJ84" s="126"/>
      <c r="FK84" s="126"/>
      <c r="FL84" s="126"/>
      <c r="FM84" s="126"/>
      <c r="FN84" s="126"/>
      <c r="FO84" s="126"/>
      <c r="FP84" s="126"/>
      <c r="FQ84" s="126"/>
      <c r="FR84" s="126"/>
      <c r="FS84" s="126"/>
      <c r="FT84" s="126"/>
      <c r="FU84" s="126"/>
      <c r="FV84" s="126"/>
      <c r="FW84" s="126"/>
      <c r="FX84" s="126"/>
      <c r="FY84" s="126"/>
      <c r="FZ84" s="126"/>
      <c r="GA84" s="126"/>
      <c r="GB84" s="126"/>
      <c r="GC84" s="126"/>
      <c r="GD84" s="126"/>
      <c r="GE84" s="126"/>
      <c r="GF84" s="126"/>
      <c r="GG84" s="126"/>
      <c r="GH84" s="126"/>
      <c r="GI84" s="126"/>
      <c r="GJ84" s="126"/>
      <c r="GK84" s="126"/>
      <c r="GL84" s="126"/>
      <c r="GM84" s="126"/>
      <c r="GN84" s="126"/>
      <c r="GO84" s="126"/>
      <c r="GP84" s="126"/>
      <c r="GQ84" s="126"/>
      <c r="GR84" s="126"/>
      <c r="GS84" s="126"/>
      <c r="GT84" s="126"/>
      <c r="GU84" s="126"/>
      <c r="GV84" s="126"/>
      <c r="GW84" s="126"/>
      <c r="GX84" s="126"/>
      <c r="GY84" s="126"/>
      <c r="GZ84" s="126"/>
      <c r="HA84" s="126"/>
      <c r="HB84" s="126"/>
      <c r="HC84" s="126"/>
      <c r="HD84" s="126"/>
      <c r="HE84" s="126"/>
      <c r="HF84" s="126"/>
      <c r="HG84" s="126"/>
      <c r="HH84" s="126"/>
      <c r="HI84" s="126"/>
      <c r="HJ84" s="126"/>
      <c r="HK84" s="126"/>
      <c r="HL84" s="126"/>
      <c r="HM84" s="126"/>
      <c r="HN84" s="126"/>
      <c r="HO84" s="126"/>
      <c r="HP84" s="126"/>
      <c r="HQ84" s="126"/>
      <c r="HR84" s="126"/>
      <c r="HS84" s="126"/>
      <c r="HT84" s="126"/>
      <c r="HU84" s="126"/>
      <c r="HV84" s="126"/>
      <c r="HW84" s="126"/>
      <c r="HX84" s="126"/>
      <c r="HY84" s="126"/>
      <c r="HZ84" s="126"/>
      <c r="IA84" s="126"/>
      <c r="IB84" s="126"/>
      <c r="IC84" s="126"/>
      <c r="ID84" s="126"/>
      <c r="IE84" s="126"/>
      <c r="IF84" s="126"/>
      <c r="IG84" s="126"/>
      <c r="IH84" s="126"/>
      <c r="II84" s="126"/>
      <c r="IJ84" s="126"/>
      <c r="IK84" s="126"/>
      <c r="IL84" s="126"/>
      <c r="IM84" s="126"/>
      <c r="IN84" s="126"/>
      <c r="IO84" s="126"/>
      <c r="IP84" s="126"/>
      <c r="IQ84" s="126"/>
      <c r="IR84" s="126"/>
      <c r="IS84" s="126"/>
      <c r="IT84" s="126"/>
      <c r="IU84" s="126"/>
    </row>
    <row r="85" spans="1:255" s="127" customFormat="1" ht="87.75" customHeight="1">
      <c r="A85" s="47" t="s">
        <v>792</v>
      </c>
      <c r="B85" s="125"/>
      <c r="C85" s="125"/>
      <c r="D85" s="126"/>
      <c r="E85" s="126"/>
      <c r="F85" s="126"/>
      <c r="G85" s="126"/>
      <c r="H85" s="126"/>
      <c r="I85" s="126"/>
      <c r="J85" s="126"/>
      <c r="K85" s="126"/>
      <c r="L85" s="126"/>
      <c r="M85" s="126"/>
      <c r="N85" s="126"/>
      <c r="O85" s="126"/>
      <c r="P85" s="126"/>
      <c r="Q85" s="126"/>
      <c r="R85" s="126"/>
      <c r="S85" s="126"/>
      <c r="T85" s="126"/>
      <c r="U85" s="126"/>
      <c r="V85" s="126"/>
      <c r="W85" s="126"/>
      <c r="X85" s="126"/>
      <c r="Y85" s="126"/>
      <c r="Z85" s="126"/>
      <c r="AA85" s="126"/>
      <c r="AB85" s="126"/>
      <c r="AC85" s="126"/>
      <c r="AD85" s="126"/>
      <c r="AE85" s="126"/>
      <c r="AF85" s="126"/>
      <c r="AG85" s="126"/>
      <c r="AH85" s="126"/>
      <c r="AI85" s="126"/>
      <c r="AJ85" s="126"/>
      <c r="AK85" s="126"/>
      <c r="AL85" s="126"/>
      <c r="AM85" s="126"/>
      <c r="AN85" s="126"/>
      <c r="AO85" s="126"/>
      <c r="AP85" s="126"/>
      <c r="AQ85" s="126"/>
      <c r="AR85" s="126"/>
      <c r="AS85" s="126"/>
      <c r="AT85" s="126"/>
      <c r="AU85" s="126"/>
      <c r="AV85" s="126"/>
      <c r="AW85" s="126"/>
      <c r="AX85" s="126"/>
      <c r="AY85" s="126"/>
      <c r="AZ85" s="126"/>
      <c r="BA85" s="126"/>
      <c r="BB85" s="126"/>
      <c r="BC85" s="126"/>
      <c r="BD85" s="126"/>
      <c r="BE85" s="126"/>
      <c r="BF85" s="126"/>
      <c r="BG85" s="126"/>
      <c r="BH85" s="126"/>
      <c r="BI85" s="126"/>
      <c r="BJ85" s="126"/>
      <c r="BK85" s="126"/>
      <c r="BL85" s="126"/>
      <c r="BM85" s="126"/>
      <c r="BN85" s="126"/>
      <c r="BO85" s="126"/>
      <c r="BP85" s="126"/>
      <c r="BQ85" s="126"/>
      <c r="BR85" s="126"/>
      <c r="BS85" s="126"/>
      <c r="BT85" s="126"/>
      <c r="BU85" s="126"/>
      <c r="BV85" s="126"/>
      <c r="BW85" s="126"/>
      <c r="BX85" s="126"/>
      <c r="BY85" s="126"/>
      <c r="BZ85" s="126"/>
      <c r="CA85" s="126"/>
      <c r="CB85" s="126"/>
      <c r="CC85" s="126"/>
      <c r="CD85" s="126"/>
      <c r="CE85" s="126"/>
      <c r="CF85" s="126"/>
      <c r="CG85" s="126"/>
      <c r="CH85" s="126"/>
      <c r="CI85" s="126"/>
      <c r="CJ85" s="126"/>
      <c r="CK85" s="126"/>
      <c r="CL85" s="126"/>
      <c r="CM85" s="126"/>
      <c r="CN85" s="126"/>
      <c r="CO85" s="126"/>
      <c r="CP85" s="126"/>
      <c r="CQ85" s="126"/>
      <c r="CR85" s="126"/>
      <c r="CS85" s="126"/>
      <c r="CT85" s="126"/>
      <c r="CU85" s="126"/>
      <c r="CV85" s="126"/>
      <c r="CW85" s="126"/>
      <c r="CX85" s="126"/>
      <c r="CY85" s="126"/>
      <c r="CZ85" s="126"/>
      <c r="DA85" s="126"/>
      <c r="DB85" s="126"/>
      <c r="DC85" s="126"/>
      <c r="DD85" s="126"/>
      <c r="DE85" s="126"/>
      <c r="DF85" s="126"/>
      <c r="DG85" s="126"/>
      <c r="DH85" s="126"/>
      <c r="DI85" s="126"/>
      <c r="DJ85" s="126"/>
      <c r="DK85" s="126"/>
      <c r="DL85" s="126"/>
      <c r="DM85" s="126"/>
      <c r="DN85" s="126"/>
      <c r="DO85" s="126"/>
      <c r="DP85" s="126"/>
      <c r="DQ85" s="126"/>
      <c r="DR85" s="126"/>
      <c r="DS85" s="126"/>
      <c r="DT85" s="126"/>
      <c r="DU85" s="126"/>
      <c r="DV85" s="126"/>
      <c r="DW85" s="126"/>
      <c r="DX85" s="126"/>
      <c r="DY85" s="126"/>
      <c r="DZ85" s="126"/>
      <c r="EA85" s="126"/>
      <c r="EB85" s="126"/>
      <c r="EC85" s="126"/>
      <c r="ED85" s="126"/>
      <c r="EE85" s="126"/>
      <c r="EF85" s="126"/>
      <c r="EG85" s="126"/>
      <c r="EH85" s="126"/>
      <c r="EI85" s="126"/>
      <c r="EJ85" s="126"/>
      <c r="EK85" s="126"/>
      <c r="EL85" s="126"/>
      <c r="EM85" s="126"/>
      <c r="EN85" s="126"/>
      <c r="EO85" s="126"/>
      <c r="EP85" s="126"/>
      <c r="EQ85" s="126"/>
      <c r="ER85" s="126"/>
      <c r="ES85" s="126"/>
      <c r="ET85" s="126"/>
      <c r="EU85" s="126"/>
      <c r="EV85" s="126"/>
      <c r="EW85" s="126"/>
      <c r="EX85" s="126"/>
      <c r="EY85" s="126"/>
      <c r="EZ85" s="126"/>
      <c r="FA85" s="126"/>
      <c r="FB85" s="126"/>
      <c r="FC85" s="126"/>
      <c r="FD85" s="126"/>
      <c r="FE85" s="126"/>
      <c r="FF85" s="126"/>
      <c r="FG85" s="126"/>
      <c r="FH85" s="126"/>
      <c r="FI85" s="126"/>
      <c r="FJ85" s="126"/>
      <c r="FK85" s="126"/>
      <c r="FL85" s="126"/>
      <c r="FM85" s="126"/>
      <c r="FN85" s="126"/>
      <c r="FO85" s="126"/>
      <c r="FP85" s="126"/>
      <c r="FQ85" s="126"/>
      <c r="FR85" s="126"/>
      <c r="FS85" s="126"/>
      <c r="FT85" s="126"/>
      <c r="FU85" s="126"/>
      <c r="FV85" s="126"/>
      <c r="FW85" s="126"/>
      <c r="FX85" s="126"/>
      <c r="FY85" s="126"/>
      <c r="FZ85" s="126"/>
      <c r="GA85" s="126"/>
      <c r="GB85" s="126"/>
      <c r="GC85" s="126"/>
      <c r="GD85" s="126"/>
      <c r="GE85" s="126"/>
      <c r="GF85" s="126"/>
      <c r="GG85" s="126"/>
      <c r="GH85" s="126"/>
      <c r="GI85" s="126"/>
      <c r="GJ85" s="126"/>
      <c r="GK85" s="126"/>
      <c r="GL85" s="126"/>
      <c r="GM85" s="126"/>
      <c r="GN85" s="126"/>
      <c r="GO85" s="126"/>
      <c r="GP85" s="126"/>
      <c r="GQ85" s="126"/>
      <c r="GR85" s="126"/>
      <c r="GS85" s="126"/>
      <c r="GT85" s="126"/>
      <c r="GU85" s="126"/>
      <c r="GV85" s="126"/>
      <c r="GW85" s="126"/>
      <c r="GX85" s="126"/>
      <c r="GY85" s="126"/>
      <c r="GZ85" s="126"/>
      <c r="HA85" s="126"/>
      <c r="HB85" s="126"/>
      <c r="HC85" s="126"/>
      <c r="HD85" s="126"/>
      <c r="HE85" s="126"/>
      <c r="HF85" s="126"/>
      <c r="HG85" s="126"/>
      <c r="HH85" s="126"/>
      <c r="HI85" s="126"/>
      <c r="HJ85" s="126"/>
      <c r="HK85" s="126"/>
      <c r="HL85" s="126"/>
      <c r="HM85" s="126"/>
      <c r="HN85" s="126"/>
      <c r="HO85" s="126"/>
      <c r="HP85" s="126"/>
      <c r="HQ85" s="126"/>
      <c r="HR85" s="126"/>
      <c r="HS85" s="126"/>
      <c r="HT85" s="126"/>
      <c r="HU85" s="126"/>
      <c r="HV85" s="126"/>
      <c r="HW85" s="126"/>
      <c r="HX85" s="126"/>
      <c r="HY85" s="126"/>
      <c r="HZ85" s="126"/>
      <c r="IA85" s="126"/>
      <c r="IB85" s="126"/>
      <c r="IC85" s="126"/>
      <c r="ID85" s="126"/>
      <c r="IE85" s="126"/>
      <c r="IF85" s="126"/>
      <c r="IG85" s="126"/>
      <c r="IH85" s="126"/>
      <c r="II85" s="126"/>
      <c r="IJ85" s="126"/>
      <c r="IK85" s="126"/>
      <c r="IL85" s="126"/>
      <c r="IM85" s="126"/>
      <c r="IN85" s="126"/>
      <c r="IO85" s="126"/>
      <c r="IP85" s="126"/>
      <c r="IQ85" s="126"/>
      <c r="IR85" s="126"/>
      <c r="IS85" s="126"/>
      <c r="IT85" s="126"/>
      <c r="IU85" s="126"/>
    </row>
    <row r="86" spans="1:255" s="127" customFormat="1">
      <c r="A86" s="47"/>
      <c r="B86" s="125"/>
      <c r="C86" s="125"/>
      <c r="D86" s="126"/>
      <c r="E86" s="126"/>
      <c r="F86" s="126"/>
      <c r="G86" s="126"/>
      <c r="H86" s="126"/>
      <c r="I86" s="126"/>
      <c r="J86" s="126"/>
      <c r="K86" s="126"/>
      <c r="L86" s="126"/>
      <c r="M86" s="126"/>
      <c r="N86" s="126"/>
      <c r="O86" s="126"/>
      <c r="P86" s="126"/>
      <c r="Q86" s="126"/>
      <c r="R86" s="126"/>
      <c r="S86" s="126"/>
      <c r="T86" s="126"/>
      <c r="U86" s="126"/>
      <c r="V86" s="126"/>
      <c r="W86" s="126"/>
      <c r="X86" s="126"/>
      <c r="Y86" s="126"/>
      <c r="Z86" s="126"/>
      <c r="AA86" s="126"/>
      <c r="AB86" s="126"/>
      <c r="AC86" s="126"/>
      <c r="AD86" s="126"/>
      <c r="AE86" s="126"/>
      <c r="AF86" s="126"/>
      <c r="AG86" s="126"/>
      <c r="AH86" s="126"/>
      <c r="AI86" s="126"/>
      <c r="AJ86" s="126"/>
      <c r="AK86" s="126"/>
      <c r="AL86" s="126"/>
      <c r="AM86" s="126"/>
      <c r="AN86" s="126"/>
      <c r="AO86" s="126"/>
      <c r="AP86" s="126"/>
      <c r="AQ86" s="126"/>
      <c r="AR86" s="126"/>
      <c r="AS86" s="126"/>
      <c r="AT86" s="126"/>
      <c r="AU86" s="126"/>
      <c r="AV86" s="126"/>
      <c r="AW86" s="126"/>
      <c r="AX86" s="126"/>
      <c r="AY86" s="126"/>
      <c r="AZ86" s="126"/>
      <c r="BA86" s="126"/>
      <c r="BB86" s="126"/>
      <c r="BC86" s="126"/>
      <c r="BD86" s="126"/>
      <c r="BE86" s="126"/>
      <c r="BF86" s="126"/>
      <c r="BG86" s="126"/>
      <c r="BH86" s="126"/>
      <c r="BI86" s="126"/>
      <c r="BJ86" s="126"/>
      <c r="BK86" s="126"/>
      <c r="BL86" s="126"/>
      <c r="BM86" s="126"/>
      <c r="BN86" s="126"/>
      <c r="BO86" s="126"/>
      <c r="BP86" s="126"/>
      <c r="BQ86" s="126"/>
      <c r="BR86" s="126"/>
      <c r="BS86" s="126"/>
      <c r="BT86" s="126"/>
      <c r="BU86" s="126"/>
      <c r="BV86" s="126"/>
      <c r="BW86" s="126"/>
      <c r="BX86" s="126"/>
      <c r="BY86" s="126"/>
      <c r="BZ86" s="126"/>
      <c r="CA86" s="126"/>
      <c r="CB86" s="126"/>
      <c r="CC86" s="126"/>
      <c r="CD86" s="126"/>
      <c r="CE86" s="126"/>
      <c r="CF86" s="126"/>
      <c r="CG86" s="126"/>
      <c r="CH86" s="126"/>
      <c r="CI86" s="126"/>
      <c r="CJ86" s="126"/>
      <c r="CK86" s="126"/>
      <c r="CL86" s="126"/>
      <c r="CM86" s="126"/>
      <c r="CN86" s="126"/>
      <c r="CO86" s="126"/>
      <c r="CP86" s="126"/>
      <c r="CQ86" s="126"/>
      <c r="CR86" s="126"/>
      <c r="CS86" s="126"/>
      <c r="CT86" s="126"/>
      <c r="CU86" s="126"/>
      <c r="CV86" s="126"/>
      <c r="CW86" s="126"/>
      <c r="CX86" s="126"/>
      <c r="CY86" s="126"/>
      <c r="CZ86" s="126"/>
      <c r="DA86" s="126"/>
      <c r="DB86" s="126"/>
      <c r="DC86" s="126"/>
      <c r="DD86" s="126"/>
      <c r="DE86" s="126"/>
      <c r="DF86" s="126"/>
      <c r="DG86" s="126"/>
      <c r="DH86" s="126"/>
      <c r="DI86" s="126"/>
      <c r="DJ86" s="126"/>
      <c r="DK86" s="126"/>
      <c r="DL86" s="126"/>
      <c r="DM86" s="126"/>
      <c r="DN86" s="126"/>
      <c r="DO86" s="126"/>
      <c r="DP86" s="126"/>
      <c r="DQ86" s="126"/>
      <c r="DR86" s="126"/>
      <c r="DS86" s="126"/>
      <c r="DT86" s="126"/>
      <c r="DU86" s="126"/>
      <c r="DV86" s="126"/>
      <c r="DW86" s="126"/>
      <c r="DX86" s="126"/>
      <c r="DY86" s="126"/>
      <c r="DZ86" s="126"/>
      <c r="EA86" s="126"/>
      <c r="EB86" s="126"/>
      <c r="EC86" s="126"/>
      <c r="ED86" s="126"/>
      <c r="EE86" s="126"/>
      <c r="EF86" s="126"/>
      <c r="EG86" s="126"/>
      <c r="EH86" s="126"/>
      <c r="EI86" s="126"/>
      <c r="EJ86" s="126"/>
      <c r="EK86" s="126"/>
      <c r="EL86" s="126"/>
      <c r="EM86" s="126"/>
      <c r="EN86" s="126"/>
      <c r="EO86" s="126"/>
      <c r="EP86" s="126"/>
      <c r="EQ86" s="126"/>
      <c r="ER86" s="126"/>
      <c r="ES86" s="126"/>
      <c r="ET86" s="126"/>
      <c r="EU86" s="126"/>
      <c r="EV86" s="126"/>
      <c r="EW86" s="126"/>
      <c r="EX86" s="126"/>
      <c r="EY86" s="126"/>
      <c r="EZ86" s="126"/>
      <c r="FA86" s="126"/>
      <c r="FB86" s="126"/>
      <c r="FC86" s="126"/>
      <c r="FD86" s="126"/>
      <c r="FE86" s="126"/>
      <c r="FF86" s="126"/>
      <c r="FG86" s="126"/>
      <c r="FH86" s="126"/>
      <c r="FI86" s="126"/>
      <c r="FJ86" s="126"/>
      <c r="FK86" s="126"/>
      <c r="FL86" s="126"/>
      <c r="FM86" s="126"/>
      <c r="FN86" s="126"/>
      <c r="FO86" s="126"/>
      <c r="FP86" s="126"/>
      <c r="FQ86" s="126"/>
      <c r="FR86" s="126"/>
      <c r="FS86" s="126"/>
      <c r="FT86" s="126"/>
      <c r="FU86" s="126"/>
      <c r="FV86" s="126"/>
      <c r="FW86" s="126"/>
      <c r="FX86" s="126"/>
      <c r="FY86" s="126"/>
      <c r="FZ86" s="126"/>
      <c r="GA86" s="126"/>
      <c r="GB86" s="126"/>
      <c r="GC86" s="126"/>
      <c r="GD86" s="126"/>
      <c r="GE86" s="126"/>
      <c r="GF86" s="126"/>
      <c r="GG86" s="126"/>
      <c r="GH86" s="126"/>
      <c r="GI86" s="126"/>
      <c r="GJ86" s="126"/>
      <c r="GK86" s="126"/>
      <c r="GL86" s="126"/>
      <c r="GM86" s="126"/>
      <c r="GN86" s="126"/>
      <c r="GO86" s="126"/>
      <c r="GP86" s="126"/>
      <c r="GQ86" s="126"/>
      <c r="GR86" s="126"/>
      <c r="GS86" s="126"/>
      <c r="GT86" s="126"/>
      <c r="GU86" s="126"/>
      <c r="GV86" s="126"/>
      <c r="GW86" s="126"/>
      <c r="GX86" s="126"/>
      <c r="GY86" s="126"/>
      <c r="GZ86" s="126"/>
      <c r="HA86" s="126"/>
      <c r="HB86" s="126"/>
      <c r="HC86" s="126"/>
      <c r="HD86" s="126"/>
      <c r="HE86" s="126"/>
      <c r="HF86" s="126"/>
      <c r="HG86" s="126"/>
      <c r="HH86" s="126"/>
      <c r="HI86" s="126"/>
      <c r="HJ86" s="126"/>
      <c r="HK86" s="126"/>
      <c r="HL86" s="126"/>
      <c r="HM86" s="126"/>
      <c r="HN86" s="126"/>
      <c r="HO86" s="126"/>
      <c r="HP86" s="126"/>
      <c r="HQ86" s="126"/>
      <c r="HR86" s="126"/>
      <c r="HS86" s="126"/>
      <c r="HT86" s="126"/>
      <c r="HU86" s="126"/>
      <c r="HV86" s="126"/>
      <c r="HW86" s="126"/>
      <c r="HX86" s="126"/>
      <c r="HY86" s="126"/>
      <c r="HZ86" s="126"/>
      <c r="IA86" s="126"/>
      <c r="IB86" s="126"/>
      <c r="IC86" s="126"/>
      <c r="ID86" s="126"/>
      <c r="IE86" s="126"/>
      <c r="IF86" s="126"/>
      <c r="IG86" s="126"/>
      <c r="IH86" s="126"/>
      <c r="II86" s="126"/>
      <c r="IJ86" s="126"/>
      <c r="IK86" s="126"/>
      <c r="IL86" s="126"/>
      <c r="IM86" s="126"/>
      <c r="IN86" s="126"/>
      <c r="IO86" s="126"/>
      <c r="IP86" s="126"/>
      <c r="IQ86" s="126"/>
      <c r="IR86" s="126"/>
      <c r="IS86" s="126"/>
      <c r="IT86" s="126"/>
      <c r="IU86" s="126"/>
    </row>
    <row r="87" spans="1:255" s="127" customFormat="1" ht="15">
      <c r="A87" s="58" t="s">
        <v>793</v>
      </c>
      <c r="B87" s="125"/>
      <c r="C87" s="125"/>
      <c r="D87" s="126"/>
      <c r="E87" s="126"/>
      <c r="F87" s="126"/>
      <c r="G87" s="126"/>
      <c r="H87" s="126"/>
      <c r="I87" s="126"/>
      <c r="J87" s="126"/>
      <c r="K87" s="126"/>
      <c r="L87" s="126"/>
      <c r="M87" s="126"/>
      <c r="N87" s="126"/>
      <c r="O87" s="126"/>
      <c r="P87" s="126"/>
      <c r="Q87" s="126"/>
      <c r="R87" s="126"/>
      <c r="S87" s="126"/>
      <c r="T87" s="126"/>
      <c r="U87" s="126"/>
      <c r="V87" s="126"/>
      <c r="W87" s="126"/>
      <c r="X87" s="126"/>
      <c r="Y87" s="126"/>
      <c r="Z87" s="126"/>
      <c r="AA87" s="126"/>
      <c r="AB87" s="126"/>
      <c r="AC87" s="126"/>
      <c r="AD87" s="126"/>
      <c r="AE87" s="126"/>
      <c r="AF87" s="126"/>
      <c r="AG87" s="126"/>
      <c r="AH87" s="126"/>
      <c r="AI87" s="126"/>
      <c r="AJ87" s="126"/>
      <c r="AK87" s="126"/>
      <c r="AL87" s="126"/>
      <c r="AM87" s="126"/>
      <c r="AN87" s="126"/>
      <c r="AO87" s="126"/>
      <c r="AP87" s="126"/>
      <c r="AQ87" s="126"/>
      <c r="AR87" s="126"/>
      <c r="AS87" s="126"/>
      <c r="AT87" s="126"/>
      <c r="AU87" s="126"/>
      <c r="AV87" s="126"/>
      <c r="AW87" s="126"/>
      <c r="AX87" s="126"/>
      <c r="AY87" s="126"/>
      <c r="AZ87" s="126"/>
      <c r="BA87" s="126"/>
      <c r="BB87" s="126"/>
      <c r="BC87" s="126"/>
      <c r="BD87" s="126"/>
      <c r="BE87" s="126"/>
      <c r="BF87" s="126"/>
      <c r="BG87" s="126"/>
      <c r="BH87" s="126"/>
      <c r="BI87" s="126"/>
      <c r="BJ87" s="126"/>
      <c r="BK87" s="126"/>
      <c r="BL87" s="126"/>
      <c r="BM87" s="126"/>
      <c r="BN87" s="126"/>
      <c r="BO87" s="126"/>
      <c r="BP87" s="126"/>
      <c r="BQ87" s="126"/>
      <c r="BR87" s="126"/>
      <c r="BS87" s="126"/>
      <c r="BT87" s="126"/>
      <c r="BU87" s="126"/>
      <c r="BV87" s="126"/>
      <c r="BW87" s="126"/>
      <c r="BX87" s="126"/>
      <c r="BY87" s="126"/>
      <c r="BZ87" s="126"/>
      <c r="CA87" s="126"/>
      <c r="CB87" s="126"/>
      <c r="CC87" s="126"/>
      <c r="CD87" s="126"/>
      <c r="CE87" s="126"/>
      <c r="CF87" s="126"/>
      <c r="CG87" s="126"/>
      <c r="CH87" s="126"/>
      <c r="CI87" s="126"/>
      <c r="CJ87" s="126"/>
      <c r="CK87" s="126"/>
      <c r="CL87" s="126"/>
      <c r="CM87" s="126"/>
      <c r="CN87" s="126"/>
      <c r="CO87" s="126"/>
      <c r="CP87" s="126"/>
      <c r="CQ87" s="126"/>
      <c r="CR87" s="126"/>
      <c r="CS87" s="126"/>
      <c r="CT87" s="126"/>
      <c r="CU87" s="126"/>
      <c r="CV87" s="126"/>
      <c r="CW87" s="126"/>
      <c r="CX87" s="126"/>
      <c r="CY87" s="126"/>
      <c r="CZ87" s="126"/>
      <c r="DA87" s="126"/>
      <c r="DB87" s="126"/>
      <c r="DC87" s="126"/>
      <c r="DD87" s="126"/>
      <c r="DE87" s="126"/>
      <c r="DF87" s="126"/>
      <c r="DG87" s="126"/>
      <c r="DH87" s="126"/>
      <c r="DI87" s="126"/>
      <c r="DJ87" s="126"/>
      <c r="DK87" s="126"/>
      <c r="DL87" s="126"/>
      <c r="DM87" s="126"/>
      <c r="DN87" s="126"/>
      <c r="DO87" s="126"/>
      <c r="DP87" s="126"/>
      <c r="DQ87" s="126"/>
      <c r="DR87" s="126"/>
      <c r="DS87" s="126"/>
      <c r="DT87" s="126"/>
      <c r="DU87" s="126"/>
      <c r="DV87" s="126"/>
      <c r="DW87" s="126"/>
      <c r="DX87" s="126"/>
      <c r="DY87" s="126"/>
      <c r="DZ87" s="126"/>
      <c r="EA87" s="126"/>
      <c r="EB87" s="126"/>
      <c r="EC87" s="126"/>
      <c r="ED87" s="126"/>
      <c r="EE87" s="126"/>
      <c r="EF87" s="126"/>
      <c r="EG87" s="126"/>
      <c r="EH87" s="126"/>
      <c r="EI87" s="126"/>
      <c r="EJ87" s="126"/>
      <c r="EK87" s="126"/>
      <c r="EL87" s="126"/>
      <c r="EM87" s="126"/>
      <c r="EN87" s="126"/>
      <c r="EO87" s="126"/>
      <c r="EP87" s="126"/>
      <c r="EQ87" s="126"/>
      <c r="ER87" s="126"/>
      <c r="ES87" s="126"/>
      <c r="ET87" s="126"/>
      <c r="EU87" s="126"/>
      <c r="EV87" s="126"/>
      <c r="EW87" s="126"/>
      <c r="EX87" s="126"/>
      <c r="EY87" s="126"/>
      <c r="EZ87" s="126"/>
      <c r="FA87" s="126"/>
      <c r="FB87" s="126"/>
      <c r="FC87" s="126"/>
      <c r="FD87" s="126"/>
      <c r="FE87" s="126"/>
      <c r="FF87" s="126"/>
      <c r="FG87" s="126"/>
      <c r="FH87" s="126"/>
      <c r="FI87" s="126"/>
      <c r="FJ87" s="126"/>
      <c r="FK87" s="126"/>
      <c r="FL87" s="126"/>
      <c r="FM87" s="126"/>
      <c r="FN87" s="126"/>
      <c r="FO87" s="126"/>
      <c r="FP87" s="126"/>
      <c r="FQ87" s="126"/>
      <c r="FR87" s="126"/>
      <c r="FS87" s="126"/>
      <c r="FT87" s="126"/>
      <c r="FU87" s="126"/>
      <c r="FV87" s="126"/>
      <c r="FW87" s="126"/>
      <c r="FX87" s="126"/>
      <c r="FY87" s="126"/>
      <c r="FZ87" s="126"/>
      <c r="GA87" s="126"/>
      <c r="GB87" s="126"/>
      <c r="GC87" s="126"/>
      <c r="GD87" s="126"/>
      <c r="GE87" s="126"/>
      <c r="GF87" s="126"/>
      <c r="GG87" s="126"/>
      <c r="GH87" s="126"/>
      <c r="GI87" s="126"/>
      <c r="GJ87" s="126"/>
      <c r="GK87" s="126"/>
      <c r="GL87" s="126"/>
      <c r="GM87" s="126"/>
      <c r="GN87" s="126"/>
      <c r="GO87" s="126"/>
      <c r="GP87" s="126"/>
      <c r="GQ87" s="126"/>
      <c r="GR87" s="126"/>
      <c r="GS87" s="126"/>
      <c r="GT87" s="126"/>
      <c r="GU87" s="126"/>
      <c r="GV87" s="126"/>
      <c r="GW87" s="126"/>
      <c r="GX87" s="126"/>
      <c r="GY87" s="126"/>
      <c r="GZ87" s="126"/>
      <c r="HA87" s="126"/>
      <c r="HB87" s="126"/>
      <c r="HC87" s="126"/>
      <c r="HD87" s="126"/>
      <c r="HE87" s="126"/>
      <c r="HF87" s="126"/>
      <c r="HG87" s="126"/>
      <c r="HH87" s="126"/>
      <c r="HI87" s="126"/>
      <c r="HJ87" s="126"/>
      <c r="HK87" s="126"/>
      <c r="HL87" s="126"/>
      <c r="HM87" s="126"/>
      <c r="HN87" s="126"/>
      <c r="HO87" s="126"/>
      <c r="HP87" s="126"/>
      <c r="HQ87" s="126"/>
      <c r="HR87" s="126"/>
      <c r="HS87" s="126"/>
      <c r="HT87" s="126"/>
      <c r="HU87" s="126"/>
      <c r="HV87" s="126"/>
      <c r="HW87" s="126"/>
      <c r="HX87" s="126"/>
      <c r="HY87" s="126"/>
      <c r="HZ87" s="126"/>
      <c r="IA87" s="126"/>
      <c r="IB87" s="126"/>
      <c r="IC87" s="126"/>
      <c r="ID87" s="126"/>
      <c r="IE87" s="126"/>
      <c r="IF87" s="126"/>
      <c r="IG87" s="126"/>
      <c r="IH87" s="126"/>
      <c r="II87" s="126"/>
      <c r="IJ87" s="126"/>
      <c r="IK87" s="126"/>
      <c r="IL87" s="126"/>
      <c r="IM87" s="126"/>
      <c r="IN87" s="126"/>
      <c r="IO87" s="126"/>
      <c r="IP87" s="126"/>
      <c r="IQ87" s="126"/>
      <c r="IR87" s="126"/>
      <c r="IS87" s="126"/>
      <c r="IT87" s="126"/>
      <c r="IU87" s="126"/>
    </row>
    <row r="88" spans="1:255" s="127" customFormat="1">
      <c r="A88" s="128" t="s">
        <v>794</v>
      </c>
      <c r="B88" s="125"/>
      <c r="C88" s="125"/>
      <c r="D88" s="126"/>
      <c r="E88" s="126"/>
      <c r="F88" s="126"/>
      <c r="G88" s="126"/>
      <c r="H88" s="126"/>
      <c r="I88" s="126"/>
      <c r="J88" s="126"/>
      <c r="K88" s="126"/>
      <c r="L88" s="126"/>
      <c r="M88" s="126"/>
      <c r="N88" s="126"/>
      <c r="O88" s="126"/>
      <c r="P88" s="126"/>
      <c r="Q88" s="126"/>
      <c r="R88" s="126"/>
      <c r="S88" s="126"/>
      <c r="T88" s="126"/>
      <c r="U88" s="126"/>
      <c r="V88" s="126"/>
      <c r="W88" s="126"/>
      <c r="X88" s="126"/>
      <c r="Y88" s="126"/>
      <c r="Z88" s="126"/>
      <c r="AA88" s="126"/>
      <c r="AB88" s="126"/>
      <c r="AC88" s="126"/>
      <c r="AD88" s="126"/>
      <c r="AE88" s="126"/>
      <c r="AF88" s="126"/>
      <c r="AG88" s="126"/>
      <c r="AH88" s="126"/>
      <c r="AI88" s="126"/>
      <c r="AJ88" s="126"/>
      <c r="AK88" s="126"/>
      <c r="AL88" s="126"/>
      <c r="AM88" s="126"/>
      <c r="AN88" s="126"/>
      <c r="AO88" s="126"/>
      <c r="AP88" s="126"/>
      <c r="AQ88" s="126"/>
      <c r="AR88" s="126"/>
      <c r="AS88" s="126"/>
      <c r="AT88" s="126"/>
      <c r="AU88" s="126"/>
      <c r="AV88" s="126"/>
      <c r="AW88" s="126"/>
      <c r="AX88" s="126"/>
      <c r="AY88" s="126"/>
      <c r="AZ88" s="126"/>
      <c r="BA88" s="126"/>
      <c r="BB88" s="126"/>
      <c r="BC88" s="126"/>
      <c r="BD88" s="126"/>
      <c r="BE88" s="126"/>
      <c r="BF88" s="126"/>
      <c r="BG88" s="126"/>
      <c r="BH88" s="126"/>
      <c r="BI88" s="126"/>
      <c r="BJ88" s="126"/>
      <c r="BK88" s="126"/>
      <c r="BL88" s="126"/>
      <c r="BM88" s="126"/>
      <c r="BN88" s="126"/>
      <c r="BO88" s="126"/>
      <c r="BP88" s="126"/>
      <c r="BQ88" s="126"/>
      <c r="BR88" s="126"/>
      <c r="BS88" s="126"/>
      <c r="BT88" s="126"/>
      <c r="BU88" s="126"/>
      <c r="BV88" s="126"/>
      <c r="BW88" s="126"/>
      <c r="BX88" s="126"/>
      <c r="BY88" s="126"/>
      <c r="BZ88" s="126"/>
      <c r="CA88" s="126"/>
      <c r="CB88" s="126"/>
      <c r="CC88" s="126"/>
      <c r="CD88" s="126"/>
      <c r="CE88" s="126"/>
      <c r="CF88" s="126"/>
      <c r="CG88" s="126"/>
      <c r="CH88" s="126"/>
      <c r="CI88" s="126"/>
      <c r="CJ88" s="126"/>
      <c r="CK88" s="126"/>
      <c r="CL88" s="126"/>
      <c r="CM88" s="126"/>
      <c r="CN88" s="126"/>
      <c r="CO88" s="126"/>
      <c r="CP88" s="126"/>
      <c r="CQ88" s="126"/>
      <c r="CR88" s="126"/>
      <c r="CS88" s="126"/>
      <c r="CT88" s="126"/>
      <c r="CU88" s="126"/>
      <c r="CV88" s="126"/>
      <c r="CW88" s="126"/>
      <c r="CX88" s="126"/>
      <c r="CY88" s="126"/>
      <c r="CZ88" s="126"/>
      <c r="DA88" s="126"/>
      <c r="DB88" s="126"/>
      <c r="DC88" s="126"/>
      <c r="DD88" s="126"/>
      <c r="DE88" s="126"/>
      <c r="DF88" s="126"/>
      <c r="DG88" s="126"/>
      <c r="DH88" s="126"/>
      <c r="DI88" s="126"/>
      <c r="DJ88" s="126"/>
      <c r="DK88" s="126"/>
      <c r="DL88" s="126"/>
      <c r="DM88" s="126"/>
      <c r="DN88" s="126"/>
      <c r="DO88" s="126"/>
      <c r="DP88" s="126"/>
      <c r="DQ88" s="126"/>
      <c r="DR88" s="126"/>
      <c r="DS88" s="126"/>
      <c r="DT88" s="126"/>
      <c r="DU88" s="126"/>
      <c r="DV88" s="126"/>
      <c r="DW88" s="126"/>
      <c r="DX88" s="126"/>
      <c r="DY88" s="126"/>
      <c r="DZ88" s="126"/>
      <c r="EA88" s="126"/>
      <c r="EB88" s="126"/>
      <c r="EC88" s="126"/>
      <c r="ED88" s="126"/>
      <c r="EE88" s="126"/>
      <c r="EF88" s="126"/>
      <c r="EG88" s="126"/>
      <c r="EH88" s="126"/>
      <c r="EI88" s="126"/>
      <c r="EJ88" s="126"/>
      <c r="EK88" s="126"/>
      <c r="EL88" s="126"/>
      <c r="EM88" s="126"/>
      <c r="EN88" s="126"/>
      <c r="EO88" s="126"/>
      <c r="EP88" s="126"/>
      <c r="EQ88" s="126"/>
      <c r="ER88" s="126"/>
      <c r="ES88" s="126"/>
      <c r="ET88" s="126"/>
      <c r="EU88" s="126"/>
      <c r="EV88" s="126"/>
      <c r="EW88" s="126"/>
      <c r="EX88" s="126"/>
      <c r="EY88" s="126"/>
      <c r="EZ88" s="126"/>
      <c r="FA88" s="126"/>
      <c r="FB88" s="126"/>
      <c r="FC88" s="126"/>
      <c r="FD88" s="126"/>
      <c r="FE88" s="126"/>
      <c r="FF88" s="126"/>
      <c r="FG88" s="126"/>
      <c r="FH88" s="126"/>
      <c r="FI88" s="126"/>
      <c r="FJ88" s="126"/>
      <c r="FK88" s="126"/>
      <c r="FL88" s="126"/>
      <c r="FM88" s="126"/>
      <c r="FN88" s="126"/>
      <c r="FO88" s="126"/>
      <c r="FP88" s="126"/>
      <c r="FQ88" s="126"/>
      <c r="FR88" s="126"/>
      <c r="FS88" s="126"/>
      <c r="FT88" s="126"/>
      <c r="FU88" s="126"/>
      <c r="FV88" s="126"/>
      <c r="FW88" s="126"/>
      <c r="FX88" s="126"/>
      <c r="FY88" s="126"/>
      <c r="FZ88" s="126"/>
      <c r="GA88" s="126"/>
      <c r="GB88" s="126"/>
      <c r="GC88" s="126"/>
      <c r="GD88" s="126"/>
      <c r="GE88" s="126"/>
      <c r="GF88" s="126"/>
      <c r="GG88" s="126"/>
      <c r="GH88" s="126"/>
      <c r="GI88" s="126"/>
      <c r="GJ88" s="126"/>
      <c r="GK88" s="126"/>
      <c r="GL88" s="126"/>
      <c r="GM88" s="126"/>
      <c r="GN88" s="126"/>
      <c r="GO88" s="126"/>
      <c r="GP88" s="126"/>
      <c r="GQ88" s="126"/>
      <c r="GR88" s="126"/>
      <c r="GS88" s="126"/>
      <c r="GT88" s="126"/>
      <c r="GU88" s="126"/>
      <c r="GV88" s="126"/>
      <c r="GW88" s="126"/>
      <c r="GX88" s="126"/>
      <c r="GY88" s="126"/>
      <c r="GZ88" s="126"/>
      <c r="HA88" s="126"/>
      <c r="HB88" s="126"/>
      <c r="HC88" s="126"/>
      <c r="HD88" s="126"/>
      <c r="HE88" s="126"/>
      <c r="HF88" s="126"/>
      <c r="HG88" s="126"/>
      <c r="HH88" s="126"/>
      <c r="HI88" s="126"/>
      <c r="HJ88" s="126"/>
      <c r="HK88" s="126"/>
      <c r="HL88" s="126"/>
      <c r="HM88" s="126"/>
      <c r="HN88" s="126"/>
      <c r="HO88" s="126"/>
      <c r="HP88" s="126"/>
      <c r="HQ88" s="126"/>
      <c r="HR88" s="126"/>
      <c r="HS88" s="126"/>
      <c r="HT88" s="126"/>
      <c r="HU88" s="126"/>
      <c r="HV88" s="126"/>
      <c r="HW88" s="126"/>
      <c r="HX88" s="126"/>
      <c r="HY88" s="126"/>
      <c r="HZ88" s="126"/>
      <c r="IA88" s="126"/>
      <c r="IB88" s="126"/>
      <c r="IC88" s="126"/>
      <c r="ID88" s="126"/>
      <c r="IE88" s="126"/>
      <c r="IF88" s="126"/>
      <c r="IG88" s="126"/>
      <c r="IH88" s="126"/>
      <c r="II88" s="126"/>
      <c r="IJ88" s="126"/>
      <c r="IK88" s="126"/>
      <c r="IL88" s="126"/>
      <c r="IM88" s="126"/>
      <c r="IN88" s="126"/>
      <c r="IO88" s="126"/>
      <c r="IP88" s="126"/>
      <c r="IQ88" s="126"/>
      <c r="IR88" s="126"/>
      <c r="IS88" s="126"/>
      <c r="IT88" s="126"/>
      <c r="IU88" s="126"/>
    </row>
    <row r="89" spans="1:255" s="127" customFormat="1">
      <c r="A89" s="128" t="s">
        <v>795</v>
      </c>
      <c r="B89" s="125"/>
      <c r="C89" s="125"/>
      <c r="D89" s="126"/>
      <c r="E89" s="126"/>
      <c r="F89" s="126"/>
      <c r="G89" s="126"/>
      <c r="H89" s="126"/>
      <c r="I89" s="126"/>
      <c r="J89" s="126"/>
      <c r="K89" s="126"/>
      <c r="L89" s="126"/>
      <c r="M89" s="126"/>
      <c r="N89" s="126"/>
      <c r="O89" s="126"/>
      <c r="P89" s="126"/>
      <c r="Q89" s="126"/>
      <c r="R89" s="126"/>
      <c r="S89" s="126"/>
      <c r="T89" s="126"/>
      <c r="U89" s="126"/>
      <c r="V89" s="126"/>
      <c r="W89" s="126"/>
      <c r="X89" s="126"/>
      <c r="Y89" s="126"/>
      <c r="Z89" s="126"/>
      <c r="AA89" s="126"/>
      <c r="AB89" s="126"/>
      <c r="AC89" s="126"/>
      <c r="AD89" s="126"/>
      <c r="AE89" s="126"/>
      <c r="AF89" s="126"/>
      <c r="AG89" s="126"/>
      <c r="AH89" s="126"/>
      <c r="AI89" s="126"/>
      <c r="AJ89" s="126"/>
      <c r="AK89" s="126"/>
      <c r="AL89" s="126"/>
      <c r="AM89" s="126"/>
      <c r="AN89" s="126"/>
      <c r="AO89" s="126"/>
      <c r="AP89" s="126"/>
      <c r="AQ89" s="126"/>
      <c r="AR89" s="126"/>
      <c r="AS89" s="126"/>
      <c r="AT89" s="126"/>
      <c r="AU89" s="126"/>
      <c r="AV89" s="126"/>
      <c r="AW89" s="126"/>
      <c r="AX89" s="126"/>
      <c r="AY89" s="126"/>
      <c r="AZ89" s="126"/>
      <c r="BA89" s="126"/>
      <c r="BB89" s="126"/>
      <c r="BC89" s="126"/>
      <c r="BD89" s="126"/>
      <c r="BE89" s="126"/>
      <c r="BF89" s="126"/>
      <c r="BG89" s="126"/>
      <c r="BH89" s="126"/>
      <c r="BI89" s="126"/>
      <c r="BJ89" s="126"/>
      <c r="BK89" s="126"/>
      <c r="BL89" s="126"/>
      <c r="BM89" s="126"/>
      <c r="BN89" s="126"/>
      <c r="BO89" s="126"/>
      <c r="BP89" s="126"/>
      <c r="BQ89" s="126"/>
      <c r="BR89" s="126"/>
      <c r="BS89" s="126"/>
      <c r="BT89" s="126"/>
      <c r="BU89" s="126"/>
      <c r="BV89" s="126"/>
      <c r="BW89" s="126"/>
      <c r="BX89" s="126"/>
      <c r="BY89" s="126"/>
      <c r="BZ89" s="126"/>
      <c r="CA89" s="126"/>
      <c r="CB89" s="126"/>
      <c r="CC89" s="126"/>
      <c r="CD89" s="126"/>
      <c r="CE89" s="126"/>
      <c r="CF89" s="126"/>
      <c r="CG89" s="126"/>
      <c r="CH89" s="126"/>
      <c r="CI89" s="126"/>
      <c r="CJ89" s="126"/>
      <c r="CK89" s="126"/>
      <c r="CL89" s="126"/>
      <c r="CM89" s="126"/>
      <c r="CN89" s="126"/>
      <c r="CO89" s="126"/>
      <c r="CP89" s="126"/>
      <c r="CQ89" s="126"/>
      <c r="CR89" s="126"/>
      <c r="CS89" s="126"/>
      <c r="CT89" s="126"/>
      <c r="CU89" s="126"/>
      <c r="CV89" s="126"/>
      <c r="CW89" s="126"/>
      <c r="CX89" s="126"/>
      <c r="CY89" s="126"/>
      <c r="CZ89" s="126"/>
      <c r="DA89" s="126"/>
      <c r="DB89" s="126"/>
      <c r="DC89" s="126"/>
      <c r="DD89" s="126"/>
      <c r="DE89" s="126"/>
      <c r="DF89" s="126"/>
      <c r="DG89" s="126"/>
      <c r="DH89" s="126"/>
      <c r="DI89" s="126"/>
      <c r="DJ89" s="126"/>
      <c r="DK89" s="126"/>
      <c r="DL89" s="126"/>
      <c r="DM89" s="126"/>
      <c r="DN89" s="126"/>
      <c r="DO89" s="126"/>
      <c r="DP89" s="126"/>
      <c r="DQ89" s="126"/>
      <c r="DR89" s="126"/>
      <c r="DS89" s="126"/>
      <c r="DT89" s="126"/>
      <c r="DU89" s="126"/>
      <c r="DV89" s="126"/>
      <c r="DW89" s="126"/>
      <c r="DX89" s="126"/>
      <c r="DY89" s="126"/>
      <c r="DZ89" s="126"/>
      <c r="EA89" s="126"/>
      <c r="EB89" s="126"/>
      <c r="EC89" s="126"/>
      <c r="ED89" s="126"/>
      <c r="EE89" s="126"/>
      <c r="EF89" s="126"/>
      <c r="EG89" s="126"/>
      <c r="EH89" s="126"/>
      <c r="EI89" s="126"/>
      <c r="EJ89" s="126"/>
      <c r="EK89" s="126"/>
      <c r="EL89" s="126"/>
      <c r="EM89" s="126"/>
      <c r="EN89" s="126"/>
      <c r="EO89" s="126"/>
      <c r="EP89" s="126"/>
      <c r="EQ89" s="126"/>
      <c r="ER89" s="126"/>
      <c r="ES89" s="126"/>
      <c r="ET89" s="126"/>
      <c r="EU89" s="126"/>
      <c r="EV89" s="126"/>
      <c r="EW89" s="126"/>
      <c r="EX89" s="126"/>
      <c r="EY89" s="126"/>
      <c r="EZ89" s="126"/>
      <c r="FA89" s="126"/>
      <c r="FB89" s="126"/>
      <c r="FC89" s="126"/>
      <c r="FD89" s="126"/>
      <c r="FE89" s="126"/>
      <c r="FF89" s="126"/>
      <c r="FG89" s="126"/>
      <c r="FH89" s="126"/>
      <c r="FI89" s="126"/>
      <c r="FJ89" s="126"/>
      <c r="FK89" s="126"/>
      <c r="FL89" s="126"/>
      <c r="FM89" s="126"/>
      <c r="FN89" s="126"/>
      <c r="FO89" s="126"/>
      <c r="FP89" s="126"/>
      <c r="FQ89" s="126"/>
      <c r="FR89" s="126"/>
      <c r="FS89" s="126"/>
      <c r="FT89" s="126"/>
      <c r="FU89" s="126"/>
      <c r="FV89" s="126"/>
      <c r="FW89" s="126"/>
      <c r="FX89" s="126"/>
      <c r="FY89" s="126"/>
      <c r="FZ89" s="126"/>
      <c r="GA89" s="126"/>
      <c r="GB89" s="126"/>
      <c r="GC89" s="126"/>
      <c r="GD89" s="126"/>
      <c r="GE89" s="126"/>
      <c r="GF89" s="126"/>
      <c r="GG89" s="126"/>
      <c r="GH89" s="126"/>
      <c r="GI89" s="126"/>
      <c r="GJ89" s="126"/>
      <c r="GK89" s="126"/>
      <c r="GL89" s="126"/>
      <c r="GM89" s="126"/>
      <c r="GN89" s="126"/>
      <c r="GO89" s="126"/>
      <c r="GP89" s="126"/>
      <c r="GQ89" s="126"/>
      <c r="GR89" s="126"/>
      <c r="GS89" s="126"/>
      <c r="GT89" s="126"/>
      <c r="GU89" s="126"/>
      <c r="GV89" s="126"/>
      <c r="GW89" s="126"/>
      <c r="GX89" s="126"/>
      <c r="GY89" s="126"/>
      <c r="GZ89" s="126"/>
      <c r="HA89" s="126"/>
      <c r="HB89" s="126"/>
      <c r="HC89" s="126"/>
      <c r="HD89" s="126"/>
      <c r="HE89" s="126"/>
      <c r="HF89" s="126"/>
      <c r="HG89" s="126"/>
      <c r="HH89" s="126"/>
      <c r="HI89" s="126"/>
      <c r="HJ89" s="126"/>
      <c r="HK89" s="126"/>
      <c r="HL89" s="126"/>
      <c r="HM89" s="126"/>
      <c r="HN89" s="126"/>
      <c r="HO89" s="126"/>
      <c r="HP89" s="126"/>
      <c r="HQ89" s="126"/>
      <c r="HR89" s="126"/>
      <c r="HS89" s="126"/>
      <c r="HT89" s="126"/>
      <c r="HU89" s="126"/>
      <c r="HV89" s="126"/>
      <c r="HW89" s="126"/>
      <c r="HX89" s="126"/>
      <c r="HY89" s="126"/>
      <c r="HZ89" s="126"/>
      <c r="IA89" s="126"/>
      <c r="IB89" s="126"/>
      <c r="IC89" s="126"/>
      <c r="ID89" s="126"/>
      <c r="IE89" s="126"/>
      <c r="IF89" s="126"/>
      <c r="IG89" s="126"/>
      <c r="IH89" s="126"/>
      <c r="II89" s="126"/>
      <c r="IJ89" s="126"/>
      <c r="IK89" s="126"/>
      <c r="IL89" s="126"/>
      <c r="IM89" s="126"/>
      <c r="IN89" s="126"/>
      <c r="IO89" s="126"/>
      <c r="IP89" s="126"/>
      <c r="IQ89" s="126"/>
      <c r="IR89" s="126"/>
      <c r="IS89" s="126"/>
      <c r="IT89" s="126"/>
      <c r="IU89" s="126"/>
    </row>
    <row r="90" spans="1:255" s="127" customFormat="1" ht="42.75">
      <c r="A90" s="128" t="s">
        <v>796</v>
      </c>
      <c r="B90" s="125"/>
      <c r="C90" s="125"/>
      <c r="D90" s="126"/>
      <c r="E90" s="126"/>
      <c r="F90" s="126"/>
      <c r="G90" s="126"/>
      <c r="H90" s="126"/>
      <c r="I90" s="126"/>
      <c r="J90" s="126"/>
      <c r="K90" s="126"/>
      <c r="L90" s="126"/>
      <c r="M90" s="126"/>
      <c r="N90" s="126"/>
      <c r="O90" s="126"/>
      <c r="P90" s="126"/>
      <c r="Q90" s="126"/>
      <c r="R90" s="126"/>
      <c r="S90" s="126"/>
      <c r="T90" s="126"/>
      <c r="U90" s="126"/>
      <c r="V90" s="126"/>
      <c r="W90" s="126"/>
      <c r="X90" s="126"/>
      <c r="Y90" s="126"/>
      <c r="Z90" s="126"/>
      <c r="AA90" s="126"/>
      <c r="AB90" s="126"/>
      <c r="AC90" s="126"/>
      <c r="AD90" s="126"/>
      <c r="AE90" s="126"/>
      <c r="AF90" s="126"/>
      <c r="AG90" s="126"/>
      <c r="AH90" s="126"/>
      <c r="AI90" s="126"/>
      <c r="AJ90" s="126"/>
      <c r="AK90" s="126"/>
      <c r="AL90" s="126"/>
      <c r="AM90" s="126"/>
      <c r="AN90" s="126"/>
      <c r="AO90" s="126"/>
      <c r="AP90" s="126"/>
      <c r="AQ90" s="126"/>
      <c r="AR90" s="126"/>
      <c r="AS90" s="126"/>
      <c r="AT90" s="126"/>
      <c r="AU90" s="126"/>
      <c r="AV90" s="126"/>
      <c r="AW90" s="126"/>
      <c r="AX90" s="126"/>
      <c r="AY90" s="126"/>
      <c r="AZ90" s="126"/>
      <c r="BA90" s="126"/>
      <c r="BB90" s="126"/>
      <c r="BC90" s="126"/>
      <c r="BD90" s="126"/>
      <c r="BE90" s="126"/>
      <c r="BF90" s="126"/>
      <c r="BG90" s="126"/>
      <c r="BH90" s="126"/>
      <c r="BI90" s="126"/>
      <c r="BJ90" s="126"/>
      <c r="BK90" s="126"/>
      <c r="BL90" s="126"/>
      <c r="BM90" s="126"/>
      <c r="BN90" s="126"/>
      <c r="BO90" s="126"/>
      <c r="BP90" s="126"/>
      <c r="BQ90" s="126"/>
      <c r="BR90" s="126"/>
      <c r="BS90" s="126"/>
      <c r="BT90" s="126"/>
      <c r="BU90" s="126"/>
      <c r="BV90" s="126"/>
      <c r="BW90" s="126"/>
      <c r="BX90" s="126"/>
      <c r="BY90" s="126"/>
      <c r="BZ90" s="126"/>
      <c r="CA90" s="126"/>
      <c r="CB90" s="126"/>
      <c r="CC90" s="126"/>
      <c r="CD90" s="126"/>
      <c r="CE90" s="126"/>
      <c r="CF90" s="126"/>
      <c r="CG90" s="126"/>
      <c r="CH90" s="126"/>
      <c r="CI90" s="126"/>
      <c r="CJ90" s="126"/>
      <c r="CK90" s="126"/>
      <c r="CL90" s="126"/>
      <c r="CM90" s="126"/>
      <c r="CN90" s="126"/>
      <c r="CO90" s="126"/>
      <c r="CP90" s="126"/>
      <c r="CQ90" s="126"/>
      <c r="CR90" s="126"/>
      <c r="CS90" s="126"/>
      <c r="CT90" s="126"/>
      <c r="CU90" s="126"/>
      <c r="CV90" s="126"/>
      <c r="CW90" s="126"/>
      <c r="CX90" s="126"/>
      <c r="CY90" s="126"/>
      <c r="CZ90" s="126"/>
      <c r="DA90" s="126"/>
      <c r="DB90" s="126"/>
      <c r="DC90" s="126"/>
      <c r="DD90" s="126"/>
      <c r="DE90" s="126"/>
      <c r="DF90" s="126"/>
      <c r="DG90" s="126"/>
      <c r="DH90" s="126"/>
      <c r="DI90" s="126"/>
      <c r="DJ90" s="126"/>
      <c r="DK90" s="126"/>
      <c r="DL90" s="126"/>
      <c r="DM90" s="126"/>
      <c r="DN90" s="126"/>
      <c r="DO90" s="126"/>
      <c r="DP90" s="126"/>
      <c r="DQ90" s="126"/>
      <c r="DR90" s="126"/>
      <c r="DS90" s="126"/>
      <c r="DT90" s="126"/>
      <c r="DU90" s="126"/>
      <c r="DV90" s="126"/>
      <c r="DW90" s="126"/>
      <c r="DX90" s="126"/>
      <c r="DY90" s="126"/>
      <c r="DZ90" s="126"/>
      <c r="EA90" s="126"/>
      <c r="EB90" s="126"/>
      <c r="EC90" s="126"/>
      <c r="ED90" s="126"/>
      <c r="EE90" s="126"/>
      <c r="EF90" s="126"/>
      <c r="EG90" s="126"/>
      <c r="EH90" s="126"/>
      <c r="EI90" s="126"/>
      <c r="EJ90" s="126"/>
      <c r="EK90" s="126"/>
      <c r="EL90" s="126"/>
      <c r="EM90" s="126"/>
      <c r="EN90" s="126"/>
      <c r="EO90" s="126"/>
      <c r="EP90" s="126"/>
      <c r="EQ90" s="126"/>
      <c r="ER90" s="126"/>
      <c r="ES90" s="126"/>
      <c r="ET90" s="126"/>
      <c r="EU90" s="126"/>
      <c r="EV90" s="126"/>
      <c r="EW90" s="126"/>
      <c r="EX90" s="126"/>
      <c r="EY90" s="126"/>
      <c r="EZ90" s="126"/>
      <c r="FA90" s="126"/>
      <c r="FB90" s="126"/>
      <c r="FC90" s="126"/>
      <c r="FD90" s="126"/>
      <c r="FE90" s="126"/>
      <c r="FF90" s="126"/>
      <c r="FG90" s="126"/>
      <c r="FH90" s="126"/>
      <c r="FI90" s="126"/>
      <c r="FJ90" s="126"/>
      <c r="FK90" s="126"/>
      <c r="FL90" s="126"/>
      <c r="FM90" s="126"/>
      <c r="FN90" s="126"/>
      <c r="FO90" s="126"/>
      <c r="FP90" s="126"/>
      <c r="FQ90" s="126"/>
      <c r="FR90" s="126"/>
      <c r="FS90" s="126"/>
      <c r="FT90" s="126"/>
      <c r="FU90" s="126"/>
      <c r="FV90" s="126"/>
      <c r="FW90" s="126"/>
      <c r="FX90" s="126"/>
      <c r="FY90" s="126"/>
      <c r="FZ90" s="126"/>
      <c r="GA90" s="126"/>
      <c r="GB90" s="126"/>
      <c r="GC90" s="126"/>
      <c r="GD90" s="126"/>
      <c r="GE90" s="126"/>
      <c r="GF90" s="126"/>
      <c r="GG90" s="126"/>
      <c r="GH90" s="126"/>
      <c r="GI90" s="126"/>
      <c r="GJ90" s="126"/>
      <c r="GK90" s="126"/>
      <c r="GL90" s="126"/>
      <c r="GM90" s="126"/>
      <c r="GN90" s="126"/>
      <c r="GO90" s="126"/>
      <c r="GP90" s="126"/>
      <c r="GQ90" s="126"/>
      <c r="GR90" s="126"/>
      <c r="GS90" s="126"/>
      <c r="GT90" s="126"/>
      <c r="GU90" s="126"/>
      <c r="GV90" s="126"/>
      <c r="GW90" s="126"/>
      <c r="GX90" s="126"/>
      <c r="GY90" s="126"/>
      <c r="GZ90" s="126"/>
      <c r="HA90" s="126"/>
      <c r="HB90" s="126"/>
      <c r="HC90" s="126"/>
      <c r="HD90" s="126"/>
      <c r="HE90" s="126"/>
      <c r="HF90" s="126"/>
      <c r="HG90" s="126"/>
      <c r="HH90" s="126"/>
      <c r="HI90" s="126"/>
      <c r="HJ90" s="126"/>
      <c r="HK90" s="126"/>
      <c r="HL90" s="126"/>
      <c r="HM90" s="126"/>
      <c r="HN90" s="126"/>
      <c r="HO90" s="126"/>
      <c r="HP90" s="126"/>
      <c r="HQ90" s="126"/>
      <c r="HR90" s="126"/>
      <c r="HS90" s="126"/>
      <c r="HT90" s="126"/>
      <c r="HU90" s="126"/>
      <c r="HV90" s="126"/>
      <c r="HW90" s="126"/>
      <c r="HX90" s="126"/>
      <c r="HY90" s="126"/>
      <c r="HZ90" s="126"/>
      <c r="IA90" s="126"/>
      <c r="IB90" s="126"/>
      <c r="IC90" s="126"/>
      <c r="ID90" s="126"/>
      <c r="IE90" s="126"/>
      <c r="IF90" s="126"/>
      <c r="IG90" s="126"/>
      <c r="IH90" s="126"/>
      <c r="II90" s="126"/>
      <c r="IJ90" s="126"/>
      <c r="IK90" s="126"/>
      <c r="IL90" s="126"/>
      <c r="IM90" s="126"/>
      <c r="IN90" s="126"/>
      <c r="IO90" s="126"/>
      <c r="IP90" s="126"/>
      <c r="IQ90" s="126"/>
      <c r="IR90" s="126"/>
      <c r="IS90" s="126"/>
      <c r="IT90" s="126"/>
      <c r="IU90" s="126"/>
    </row>
    <row r="91" spans="1:255" s="127" customFormat="1" ht="15" customHeight="1">
      <c r="A91" s="128" t="s">
        <v>797</v>
      </c>
      <c r="B91" s="125"/>
      <c r="C91" s="125"/>
      <c r="D91" s="126"/>
      <c r="E91" s="126"/>
      <c r="F91" s="126"/>
      <c r="G91" s="126"/>
      <c r="H91" s="126"/>
      <c r="I91" s="126"/>
      <c r="J91" s="126"/>
      <c r="K91" s="126"/>
      <c r="L91" s="126"/>
      <c r="M91" s="126"/>
      <c r="N91" s="126"/>
      <c r="O91" s="126"/>
      <c r="P91" s="126"/>
      <c r="Q91" s="126"/>
      <c r="R91" s="126"/>
      <c r="S91" s="126"/>
      <c r="T91" s="126"/>
      <c r="U91" s="126"/>
      <c r="V91" s="126"/>
      <c r="W91" s="126"/>
      <c r="X91" s="126"/>
      <c r="Y91" s="126"/>
      <c r="Z91" s="126"/>
      <c r="AA91" s="126"/>
      <c r="AB91" s="126"/>
      <c r="AC91" s="126"/>
      <c r="AD91" s="126"/>
      <c r="AE91" s="126"/>
      <c r="AF91" s="126"/>
      <c r="AG91" s="126"/>
      <c r="AH91" s="126"/>
      <c r="AI91" s="126"/>
      <c r="AJ91" s="126"/>
      <c r="AK91" s="126"/>
      <c r="AL91" s="126"/>
      <c r="AM91" s="126"/>
      <c r="AN91" s="126"/>
      <c r="AO91" s="126"/>
      <c r="AP91" s="126"/>
      <c r="AQ91" s="126"/>
      <c r="AR91" s="126"/>
      <c r="AS91" s="126"/>
      <c r="AT91" s="126"/>
      <c r="AU91" s="126"/>
      <c r="AV91" s="126"/>
      <c r="AW91" s="126"/>
      <c r="AX91" s="126"/>
      <c r="AY91" s="126"/>
      <c r="AZ91" s="126"/>
      <c r="BA91" s="126"/>
      <c r="BB91" s="126"/>
      <c r="BC91" s="126"/>
      <c r="BD91" s="126"/>
      <c r="BE91" s="126"/>
      <c r="BF91" s="126"/>
      <c r="BG91" s="126"/>
      <c r="BH91" s="126"/>
      <c r="BI91" s="126"/>
      <c r="BJ91" s="126"/>
      <c r="BK91" s="126"/>
      <c r="BL91" s="126"/>
      <c r="BM91" s="126"/>
      <c r="BN91" s="126"/>
      <c r="BO91" s="126"/>
      <c r="BP91" s="126"/>
      <c r="BQ91" s="126"/>
      <c r="BR91" s="126"/>
      <c r="BS91" s="126"/>
      <c r="BT91" s="126"/>
      <c r="BU91" s="126"/>
      <c r="BV91" s="126"/>
      <c r="BW91" s="126"/>
      <c r="BX91" s="126"/>
      <c r="BY91" s="126"/>
      <c r="BZ91" s="126"/>
      <c r="CA91" s="126"/>
      <c r="CB91" s="126"/>
      <c r="CC91" s="126"/>
      <c r="CD91" s="126"/>
      <c r="CE91" s="126"/>
      <c r="CF91" s="126"/>
      <c r="CG91" s="126"/>
      <c r="CH91" s="126"/>
      <c r="CI91" s="126"/>
      <c r="CJ91" s="126"/>
      <c r="CK91" s="126"/>
      <c r="CL91" s="126"/>
      <c r="CM91" s="126"/>
      <c r="CN91" s="126"/>
      <c r="CO91" s="126"/>
      <c r="CP91" s="126"/>
      <c r="CQ91" s="126"/>
      <c r="CR91" s="126"/>
      <c r="CS91" s="126"/>
      <c r="CT91" s="126"/>
      <c r="CU91" s="126"/>
      <c r="CV91" s="126"/>
      <c r="CW91" s="126"/>
      <c r="CX91" s="126"/>
      <c r="CY91" s="126"/>
      <c r="CZ91" s="126"/>
      <c r="DA91" s="126"/>
      <c r="DB91" s="126"/>
      <c r="DC91" s="126"/>
      <c r="DD91" s="126"/>
      <c r="DE91" s="126"/>
      <c r="DF91" s="126"/>
      <c r="DG91" s="126"/>
      <c r="DH91" s="126"/>
      <c r="DI91" s="126"/>
      <c r="DJ91" s="126"/>
      <c r="DK91" s="126"/>
      <c r="DL91" s="126"/>
      <c r="DM91" s="126"/>
      <c r="DN91" s="126"/>
      <c r="DO91" s="126"/>
      <c r="DP91" s="126"/>
      <c r="DQ91" s="126"/>
      <c r="DR91" s="126"/>
      <c r="DS91" s="126"/>
      <c r="DT91" s="126"/>
      <c r="DU91" s="126"/>
      <c r="DV91" s="126"/>
      <c r="DW91" s="126"/>
      <c r="DX91" s="126"/>
      <c r="DY91" s="126"/>
      <c r="DZ91" s="126"/>
      <c r="EA91" s="126"/>
      <c r="EB91" s="126"/>
      <c r="EC91" s="126"/>
      <c r="ED91" s="126"/>
      <c r="EE91" s="126"/>
      <c r="EF91" s="126"/>
      <c r="EG91" s="126"/>
      <c r="EH91" s="126"/>
      <c r="EI91" s="126"/>
      <c r="EJ91" s="126"/>
      <c r="EK91" s="126"/>
      <c r="EL91" s="126"/>
      <c r="EM91" s="126"/>
      <c r="EN91" s="126"/>
      <c r="EO91" s="126"/>
      <c r="EP91" s="126"/>
      <c r="EQ91" s="126"/>
      <c r="ER91" s="126"/>
      <c r="ES91" s="126"/>
      <c r="ET91" s="126"/>
      <c r="EU91" s="126"/>
      <c r="EV91" s="126"/>
      <c r="EW91" s="126"/>
      <c r="EX91" s="126"/>
      <c r="EY91" s="126"/>
      <c r="EZ91" s="126"/>
      <c r="FA91" s="126"/>
      <c r="FB91" s="126"/>
      <c r="FC91" s="126"/>
      <c r="FD91" s="126"/>
      <c r="FE91" s="126"/>
      <c r="FF91" s="126"/>
      <c r="FG91" s="126"/>
      <c r="FH91" s="126"/>
      <c r="FI91" s="126"/>
      <c r="FJ91" s="126"/>
      <c r="FK91" s="126"/>
      <c r="FL91" s="126"/>
      <c r="FM91" s="126"/>
      <c r="FN91" s="126"/>
      <c r="FO91" s="126"/>
      <c r="FP91" s="126"/>
      <c r="FQ91" s="126"/>
      <c r="FR91" s="126"/>
      <c r="FS91" s="126"/>
      <c r="FT91" s="126"/>
      <c r="FU91" s="126"/>
      <c r="FV91" s="126"/>
      <c r="FW91" s="126"/>
      <c r="FX91" s="126"/>
      <c r="FY91" s="126"/>
      <c r="FZ91" s="126"/>
      <c r="GA91" s="126"/>
      <c r="GB91" s="126"/>
      <c r="GC91" s="126"/>
      <c r="GD91" s="126"/>
      <c r="GE91" s="126"/>
      <c r="GF91" s="126"/>
      <c r="GG91" s="126"/>
      <c r="GH91" s="126"/>
      <c r="GI91" s="126"/>
      <c r="GJ91" s="126"/>
      <c r="GK91" s="126"/>
      <c r="GL91" s="126"/>
      <c r="GM91" s="126"/>
      <c r="GN91" s="126"/>
      <c r="GO91" s="126"/>
      <c r="GP91" s="126"/>
      <c r="GQ91" s="126"/>
      <c r="GR91" s="126"/>
      <c r="GS91" s="126"/>
      <c r="GT91" s="126"/>
      <c r="GU91" s="126"/>
      <c r="GV91" s="126"/>
      <c r="GW91" s="126"/>
      <c r="GX91" s="126"/>
      <c r="GY91" s="126"/>
      <c r="GZ91" s="126"/>
      <c r="HA91" s="126"/>
      <c r="HB91" s="126"/>
      <c r="HC91" s="126"/>
      <c r="HD91" s="126"/>
      <c r="HE91" s="126"/>
      <c r="HF91" s="126"/>
      <c r="HG91" s="126"/>
      <c r="HH91" s="126"/>
      <c r="HI91" s="126"/>
      <c r="HJ91" s="126"/>
      <c r="HK91" s="126"/>
      <c r="HL91" s="126"/>
      <c r="HM91" s="126"/>
      <c r="HN91" s="126"/>
      <c r="HO91" s="126"/>
      <c r="HP91" s="126"/>
      <c r="HQ91" s="126"/>
      <c r="HR91" s="126"/>
      <c r="HS91" s="126"/>
      <c r="HT91" s="126"/>
      <c r="HU91" s="126"/>
      <c r="HV91" s="126"/>
      <c r="HW91" s="126"/>
      <c r="HX91" s="126"/>
      <c r="HY91" s="126"/>
      <c r="HZ91" s="126"/>
      <c r="IA91" s="126"/>
      <c r="IB91" s="126"/>
      <c r="IC91" s="126"/>
      <c r="ID91" s="126"/>
      <c r="IE91" s="126"/>
      <c r="IF91" s="126"/>
      <c r="IG91" s="126"/>
      <c r="IH91" s="126"/>
      <c r="II91" s="126"/>
      <c r="IJ91" s="126"/>
      <c r="IK91" s="126"/>
      <c r="IL91" s="126"/>
      <c r="IM91" s="126"/>
      <c r="IN91" s="126"/>
      <c r="IO91" s="126"/>
      <c r="IP91" s="126"/>
      <c r="IQ91" s="126"/>
      <c r="IR91" s="126"/>
      <c r="IS91" s="126"/>
      <c r="IT91" s="126"/>
      <c r="IU91" s="126"/>
    </row>
    <row r="92" spans="1:255" s="127" customFormat="1" ht="15" customHeight="1">
      <c r="A92" s="128" t="s">
        <v>798</v>
      </c>
      <c r="B92" s="125"/>
      <c r="C92" s="125"/>
      <c r="D92" s="126"/>
      <c r="E92" s="126"/>
      <c r="F92" s="126"/>
      <c r="G92" s="126"/>
      <c r="H92" s="126"/>
      <c r="I92" s="126"/>
      <c r="J92" s="126"/>
      <c r="K92" s="126"/>
      <c r="L92" s="126"/>
      <c r="M92" s="126"/>
      <c r="N92" s="126"/>
      <c r="O92" s="126"/>
      <c r="P92" s="126"/>
      <c r="Q92" s="126"/>
      <c r="R92" s="126"/>
      <c r="S92" s="126"/>
      <c r="T92" s="126"/>
      <c r="U92" s="126"/>
      <c r="V92" s="126"/>
      <c r="W92" s="126"/>
      <c r="X92" s="126"/>
      <c r="Y92" s="126"/>
      <c r="Z92" s="126"/>
      <c r="AA92" s="126"/>
      <c r="AB92" s="126"/>
      <c r="AC92" s="126"/>
      <c r="AD92" s="126"/>
      <c r="AE92" s="126"/>
      <c r="AF92" s="126"/>
      <c r="AG92" s="126"/>
      <c r="AH92" s="126"/>
      <c r="AI92" s="126"/>
      <c r="AJ92" s="126"/>
      <c r="AK92" s="126"/>
      <c r="AL92" s="126"/>
      <c r="AM92" s="126"/>
      <c r="AN92" s="126"/>
      <c r="AO92" s="126"/>
      <c r="AP92" s="126"/>
      <c r="AQ92" s="126"/>
      <c r="AR92" s="126"/>
      <c r="AS92" s="126"/>
      <c r="AT92" s="126"/>
      <c r="AU92" s="126"/>
      <c r="AV92" s="126"/>
      <c r="AW92" s="126"/>
      <c r="AX92" s="126"/>
      <c r="AY92" s="126"/>
      <c r="AZ92" s="126"/>
      <c r="BA92" s="126"/>
      <c r="BB92" s="126"/>
      <c r="BC92" s="126"/>
      <c r="BD92" s="126"/>
      <c r="BE92" s="126"/>
      <c r="BF92" s="126"/>
      <c r="BG92" s="126"/>
      <c r="BH92" s="126"/>
      <c r="BI92" s="126"/>
      <c r="BJ92" s="126"/>
      <c r="BK92" s="126"/>
      <c r="BL92" s="126"/>
      <c r="BM92" s="126"/>
      <c r="BN92" s="126"/>
      <c r="BO92" s="126"/>
      <c r="BP92" s="126"/>
      <c r="BQ92" s="126"/>
      <c r="BR92" s="126"/>
      <c r="BS92" s="126"/>
      <c r="BT92" s="126"/>
      <c r="BU92" s="126"/>
      <c r="BV92" s="126"/>
      <c r="BW92" s="126"/>
      <c r="BX92" s="126"/>
      <c r="BY92" s="126"/>
      <c r="BZ92" s="126"/>
      <c r="CA92" s="126"/>
      <c r="CB92" s="126"/>
      <c r="CC92" s="126"/>
      <c r="CD92" s="126"/>
      <c r="CE92" s="126"/>
      <c r="CF92" s="126"/>
      <c r="CG92" s="126"/>
      <c r="CH92" s="126"/>
      <c r="CI92" s="126"/>
      <c r="CJ92" s="126"/>
      <c r="CK92" s="126"/>
      <c r="CL92" s="126"/>
      <c r="CM92" s="126"/>
      <c r="CN92" s="126"/>
      <c r="CO92" s="126"/>
      <c r="CP92" s="126"/>
      <c r="CQ92" s="126"/>
      <c r="CR92" s="126"/>
      <c r="CS92" s="126"/>
      <c r="CT92" s="126"/>
      <c r="CU92" s="126"/>
      <c r="CV92" s="126"/>
      <c r="CW92" s="126"/>
      <c r="CX92" s="126"/>
      <c r="CY92" s="126"/>
      <c r="CZ92" s="126"/>
      <c r="DA92" s="126"/>
      <c r="DB92" s="126"/>
      <c r="DC92" s="126"/>
      <c r="DD92" s="126"/>
      <c r="DE92" s="126"/>
      <c r="DF92" s="126"/>
      <c r="DG92" s="126"/>
      <c r="DH92" s="126"/>
      <c r="DI92" s="126"/>
      <c r="DJ92" s="126"/>
      <c r="DK92" s="126"/>
      <c r="DL92" s="126"/>
      <c r="DM92" s="126"/>
      <c r="DN92" s="126"/>
      <c r="DO92" s="126"/>
      <c r="DP92" s="126"/>
      <c r="DQ92" s="126"/>
      <c r="DR92" s="126"/>
      <c r="DS92" s="126"/>
      <c r="DT92" s="126"/>
      <c r="DU92" s="126"/>
      <c r="DV92" s="126"/>
      <c r="DW92" s="126"/>
      <c r="DX92" s="126"/>
      <c r="DY92" s="126"/>
      <c r="DZ92" s="126"/>
      <c r="EA92" s="126"/>
      <c r="EB92" s="126"/>
      <c r="EC92" s="126"/>
      <c r="ED92" s="126"/>
      <c r="EE92" s="126"/>
      <c r="EF92" s="126"/>
      <c r="EG92" s="126"/>
      <c r="EH92" s="126"/>
      <c r="EI92" s="126"/>
      <c r="EJ92" s="126"/>
      <c r="EK92" s="126"/>
      <c r="EL92" s="126"/>
      <c r="EM92" s="126"/>
      <c r="EN92" s="126"/>
      <c r="EO92" s="126"/>
      <c r="EP92" s="126"/>
      <c r="EQ92" s="126"/>
      <c r="ER92" s="126"/>
      <c r="ES92" s="126"/>
      <c r="ET92" s="126"/>
      <c r="EU92" s="126"/>
      <c r="EV92" s="126"/>
      <c r="EW92" s="126"/>
      <c r="EX92" s="126"/>
      <c r="EY92" s="126"/>
      <c r="EZ92" s="126"/>
      <c r="FA92" s="126"/>
      <c r="FB92" s="126"/>
      <c r="FC92" s="126"/>
      <c r="FD92" s="126"/>
      <c r="FE92" s="126"/>
      <c r="FF92" s="126"/>
      <c r="FG92" s="126"/>
      <c r="FH92" s="126"/>
      <c r="FI92" s="126"/>
      <c r="FJ92" s="126"/>
      <c r="FK92" s="126"/>
      <c r="FL92" s="126"/>
      <c r="FM92" s="126"/>
      <c r="FN92" s="126"/>
      <c r="FO92" s="126"/>
      <c r="FP92" s="126"/>
      <c r="FQ92" s="126"/>
      <c r="FR92" s="126"/>
      <c r="FS92" s="126"/>
      <c r="FT92" s="126"/>
      <c r="FU92" s="126"/>
      <c r="FV92" s="126"/>
      <c r="FW92" s="126"/>
      <c r="FX92" s="126"/>
      <c r="FY92" s="126"/>
      <c r="FZ92" s="126"/>
      <c r="GA92" s="126"/>
      <c r="GB92" s="126"/>
      <c r="GC92" s="126"/>
      <c r="GD92" s="126"/>
      <c r="GE92" s="126"/>
      <c r="GF92" s="126"/>
      <c r="GG92" s="126"/>
      <c r="GH92" s="126"/>
      <c r="GI92" s="126"/>
      <c r="GJ92" s="126"/>
      <c r="GK92" s="126"/>
      <c r="GL92" s="126"/>
      <c r="GM92" s="126"/>
      <c r="GN92" s="126"/>
      <c r="GO92" s="126"/>
      <c r="GP92" s="126"/>
      <c r="GQ92" s="126"/>
      <c r="GR92" s="126"/>
      <c r="GS92" s="126"/>
      <c r="GT92" s="126"/>
      <c r="GU92" s="126"/>
      <c r="GV92" s="126"/>
      <c r="GW92" s="126"/>
      <c r="GX92" s="126"/>
      <c r="GY92" s="126"/>
      <c r="GZ92" s="126"/>
      <c r="HA92" s="126"/>
      <c r="HB92" s="126"/>
      <c r="HC92" s="126"/>
      <c r="HD92" s="126"/>
      <c r="HE92" s="126"/>
      <c r="HF92" s="126"/>
      <c r="HG92" s="126"/>
      <c r="HH92" s="126"/>
      <c r="HI92" s="126"/>
      <c r="HJ92" s="126"/>
      <c r="HK92" s="126"/>
      <c r="HL92" s="126"/>
      <c r="HM92" s="126"/>
      <c r="HN92" s="126"/>
      <c r="HO92" s="126"/>
      <c r="HP92" s="126"/>
      <c r="HQ92" s="126"/>
      <c r="HR92" s="126"/>
      <c r="HS92" s="126"/>
      <c r="HT92" s="126"/>
      <c r="HU92" s="126"/>
      <c r="HV92" s="126"/>
      <c r="HW92" s="126"/>
      <c r="HX92" s="126"/>
      <c r="HY92" s="126"/>
      <c r="HZ92" s="126"/>
      <c r="IA92" s="126"/>
      <c r="IB92" s="126"/>
      <c r="IC92" s="126"/>
      <c r="ID92" s="126"/>
      <c r="IE92" s="126"/>
      <c r="IF92" s="126"/>
      <c r="IG92" s="126"/>
      <c r="IH92" s="126"/>
      <c r="II92" s="126"/>
      <c r="IJ92" s="126"/>
      <c r="IK92" s="126"/>
      <c r="IL92" s="126"/>
      <c r="IM92" s="126"/>
      <c r="IN92" s="126"/>
      <c r="IO92" s="126"/>
      <c r="IP92" s="126"/>
      <c r="IQ92" s="126"/>
      <c r="IR92" s="126"/>
      <c r="IS92" s="126"/>
      <c r="IT92" s="126"/>
      <c r="IU92" s="126"/>
    </row>
    <row r="93" spans="1:255" s="127" customFormat="1">
      <c r="A93" s="128" t="s">
        <v>799</v>
      </c>
      <c r="B93" s="125"/>
      <c r="C93" s="125"/>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c r="AO93" s="126"/>
      <c r="AP93" s="126"/>
      <c r="AQ93" s="126"/>
      <c r="AR93" s="126"/>
      <c r="AS93" s="126"/>
      <c r="AT93" s="126"/>
      <c r="AU93" s="126"/>
      <c r="AV93" s="126"/>
      <c r="AW93" s="126"/>
      <c r="AX93" s="126"/>
      <c r="AY93" s="126"/>
      <c r="AZ93" s="126"/>
      <c r="BA93" s="126"/>
      <c r="BB93" s="126"/>
      <c r="BC93" s="126"/>
      <c r="BD93" s="126"/>
      <c r="BE93" s="126"/>
      <c r="BF93" s="126"/>
      <c r="BG93" s="126"/>
      <c r="BH93" s="126"/>
      <c r="BI93" s="126"/>
      <c r="BJ93" s="126"/>
      <c r="BK93" s="126"/>
      <c r="BL93" s="126"/>
      <c r="BM93" s="126"/>
      <c r="BN93" s="126"/>
      <c r="BO93" s="126"/>
      <c r="BP93" s="126"/>
      <c r="BQ93" s="126"/>
      <c r="BR93" s="126"/>
      <c r="BS93" s="126"/>
      <c r="BT93" s="126"/>
      <c r="BU93" s="126"/>
      <c r="BV93" s="126"/>
      <c r="BW93" s="126"/>
      <c r="BX93" s="126"/>
      <c r="BY93" s="126"/>
      <c r="BZ93" s="126"/>
      <c r="CA93" s="126"/>
      <c r="CB93" s="126"/>
      <c r="CC93" s="126"/>
      <c r="CD93" s="126"/>
      <c r="CE93" s="126"/>
      <c r="CF93" s="126"/>
      <c r="CG93" s="126"/>
      <c r="CH93" s="126"/>
      <c r="CI93" s="126"/>
      <c r="CJ93" s="126"/>
      <c r="CK93" s="126"/>
      <c r="CL93" s="126"/>
      <c r="CM93" s="126"/>
      <c r="CN93" s="126"/>
      <c r="CO93" s="126"/>
      <c r="CP93" s="126"/>
      <c r="CQ93" s="126"/>
      <c r="CR93" s="126"/>
      <c r="CS93" s="126"/>
      <c r="CT93" s="126"/>
      <c r="CU93" s="126"/>
      <c r="CV93" s="126"/>
      <c r="CW93" s="126"/>
      <c r="CX93" s="126"/>
      <c r="CY93" s="126"/>
      <c r="CZ93" s="126"/>
      <c r="DA93" s="126"/>
      <c r="DB93" s="126"/>
      <c r="DC93" s="126"/>
      <c r="DD93" s="126"/>
      <c r="DE93" s="126"/>
      <c r="DF93" s="126"/>
      <c r="DG93" s="126"/>
      <c r="DH93" s="126"/>
      <c r="DI93" s="126"/>
      <c r="DJ93" s="126"/>
      <c r="DK93" s="126"/>
      <c r="DL93" s="126"/>
      <c r="DM93" s="126"/>
      <c r="DN93" s="126"/>
      <c r="DO93" s="126"/>
      <c r="DP93" s="126"/>
      <c r="DQ93" s="126"/>
      <c r="DR93" s="126"/>
      <c r="DS93" s="126"/>
      <c r="DT93" s="126"/>
      <c r="DU93" s="126"/>
      <c r="DV93" s="126"/>
      <c r="DW93" s="126"/>
      <c r="DX93" s="126"/>
      <c r="DY93" s="126"/>
      <c r="DZ93" s="126"/>
      <c r="EA93" s="126"/>
      <c r="EB93" s="126"/>
      <c r="EC93" s="126"/>
      <c r="ED93" s="126"/>
      <c r="EE93" s="126"/>
      <c r="EF93" s="126"/>
      <c r="EG93" s="126"/>
      <c r="EH93" s="126"/>
      <c r="EI93" s="126"/>
      <c r="EJ93" s="126"/>
      <c r="EK93" s="126"/>
      <c r="EL93" s="126"/>
      <c r="EM93" s="126"/>
      <c r="EN93" s="126"/>
      <c r="EO93" s="126"/>
      <c r="EP93" s="126"/>
      <c r="EQ93" s="126"/>
      <c r="ER93" s="126"/>
      <c r="ES93" s="126"/>
      <c r="ET93" s="126"/>
      <c r="EU93" s="126"/>
      <c r="EV93" s="126"/>
      <c r="EW93" s="126"/>
      <c r="EX93" s="126"/>
      <c r="EY93" s="126"/>
      <c r="EZ93" s="126"/>
      <c r="FA93" s="126"/>
      <c r="FB93" s="126"/>
      <c r="FC93" s="126"/>
      <c r="FD93" s="126"/>
      <c r="FE93" s="126"/>
      <c r="FF93" s="126"/>
      <c r="FG93" s="126"/>
      <c r="FH93" s="126"/>
      <c r="FI93" s="126"/>
      <c r="FJ93" s="126"/>
      <c r="FK93" s="126"/>
      <c r="FL93" s="126"/>
      <c r="FM93" s="126"/>
      <c r="FN93" s="126"/>
      <c r="FO93" s="126"/>
      <c r="FP93" s="126"/>
      <c r="FQ93" s="126"/>
      <c r="FR93" s="126"/>
      <c r="FS93" s="126"/>
      <c r="FT93" s="126"/>
      <c r="FU93" s="126"/>
      <c r="FV93" s="126"/>
      <c r="FW93" s="126"/>
      <c r="FX93" s="126"/>
      <c r="FY93" s="126"/>
      <c r="FZ93" s="126"/>
      <c r="GA93" s="126"/>
      <c r="GB93" s="126"/>
      <c r="GC93" s="126"/>
      <c r="GD93" s="126"/>
      <c r="GE93" s="126"/>
      <c r="GF93" s="126"/>
      <c r="GG93" s="126"/>
      <c r="GH93" s="126"/>
      <c r="GI93" s="126"/>
      <c r="GJ93" s="126"/>
      <c r="GK93" s="126"/>
      <c r="GL93" s="126"/>
      <c r="GM93" s="126"/>
      <c r="GN93" s="126"/>
      <c r="GO93" s="126"/>
      <c r="GP93" s="126"/>
      <c r="GQ93" s="126"/>
      <c r="GR93" s="126"/>
      <c r="GS93" s="126"/>
      <c r="GT93" s="126"/>
      <c r="GU93" s="126"/>
      <c r="GV93" s="126"/>
      <c r="GW93" s="126"/>
      <c r="GX93" s="126"/>
      <c r="GY93" s="126"/>
      <c r="GZ93" s="126"/>
      <c r="HA93" s="126"/>
      <c r="HB93" s="126"/>
      <c r="HC93" s="126"/>
      <c r="HD93" s="126"/>
      <c r="HE93" s="126"/>
      <c r="HF93" s="126"/>
      <c r="HG93" s="126"/>
      <c r="HH93" s="126"/>
      <c r="HI93" s="126"/>
      <c r="HJ93" s="126"/>
      <c r="HK93" s="126"/>
      <c r="HL93" s="126"/>
      <c r="HM93" s="126"/>
      <c r="HN93" s="126"/>
      <c r="HO93" s="126"/>
      <c r="HP93" s="126"/>
      <c r="HQ93" s="126"/>
      <c r="HR93" s="126"/>
      <c r="HS93" s="126"/>
      <c r="HT93" s="126"/>
      <c r="HU93" s="126"/>
      <c r="HV93" s="126"/>
      <c r="HW93" s="126"/>
      <c r="HX93" s="126"/>
      <c r="HY93" s="126"/>
      <c r="HZ93" s="126"/>
      <c r="IA93" s="126"/>
      <c r="IB93" s="126"/>
      <c r="IC93" s="126"/>
      <c r="ID93" s="126"/>
      <c r="IE93" s="126"/>
      <c r="IF93" s="126"/>
      <c r="IG93" s="126"/>
      <c r="IH93" s="126"/>
      <c r="II93" s="126"/>
      <c r="IJ93" s="126"/>
      <c r="IK93" s="126"/>
      <c r="IL93" s="126"/>
      <c r="IM93" s="126"/>
      <c r="IN93" s="126"/>
      <c r="IO93" s="126"/>
      <c r="IP93" s="126"/>
      <c r="IQ93" s="126"/>
      <c r="IR93" s="126"/>
      <c r="IS93" s="126"/>
      <c r="IT93" s="126"/>
      <c r="IU93" s="126"/>
    </row>
    <row r="94" spans="1:255" s="127" customFormat="1" ht="28.5">
      <c r="A94" s="128" t="s">
        <v>800</v>
      </c>
      <c r="B94" s="125"/>
      <c r="C94" s="125"/>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c r="AG94" s="126"/>
      <c r="AH94" s="126"/>
      <c r="AI94" s="126"/>
      <c r="AJ94" s="126"/>
      <c r="AK94" s="126"/>
      <c r="AL94" s="126"/>
      <c r="AM94" s="126"/>
      <c r="AN94" s="126"/>
      <c r="AO94" s="126"/>
      <c r="AP94" s="126"/>
      <c r="AQ94" s="126"/>
      <c r="AR94" s="126"/>
      <c r="AS94" s="126"/>
      <c r="AT94" s="126"/>
      <c r="AU94" s="126"/>
      <c r="AV94" s="126"/>
      <c r="AW94" s="126"/>
      <c r="AX94" s="126"/>
      <c r="AY94" s="126"/>
      <c r="AZ94" s="126"/>
      <c r="BA94" s="126"/>
      <c r="BB94" s="126"/>
      <c r="BC94" s="126"/>
      <c r="BD94" s="126"/>
      <c r="BE94" s="126"/>
      <c r="BF94" s="126"/>
      <c r="BG94" s="126"/>
      <c r="BH94" s="126"/>
      <c r="BI94" s="126"/>
      <c r="BJ94" s="126"/>
      <c r="BK94" s="126"/>
      <c r="BL94" s="126"/>
      <c r="BM94" s="126"/>
      <c r="BN94" s="126"/>
      <c r="BO94" s="126"/>
      <c r="BP94" s="126"/>
      <c r="BQ94" s="126"/>
      <c r="BR94" s="126"/>
      <c r="BS94" s="126"/>
      <c r="BT94" s="126"/>
      <c r="BU94" s="126"/>
      <c r="BV94" s="126"/>
      <c r="BW94" s="126"/>
      <c r="BX94" s="126"/>
      <c r="BY94" s="126"/>
      <c r="BZ94" s="126"/>
      <c r="CA94" s="126"/>
      <c r="CB94" s="126"/>
      <c r="CC94" s="126"/>
      <c r="CD94" s="126"/>
      <c r="CE94" s="126"/>
      <c r="CF94" s="126"/>
      <c r="CG94" s="126"/>
      <c r="CH94" s="126"/>
      <c r="CI94" s="126"/>
      <c r="CJ94" s="126"/>
      <c r="CK94" s="126"/>
      <c r="CL94" s="126"/>
      <c r="CM94" s="126"/>
      <c r="CN94" s="126"/>
      <c r="CO94" s="126"/>
      <c r="CP94" s="126"/>
      <c r="CQ94" s="126"/>
      <c r="CR94" s="126"/>
      <c r="CS94" s="126"/>
      <c r="CT94" s="126"/>
      <c r="CU94" s="126"/>
      <c r="CV94" s="126"/>
      <c r="CW94" s="126"/>
      <c r="CX94" s="126"/>
      <c r="CY94" s="126"/>
      <c r="CZ94" s="126"/>
      <c r="DA94" s="126"/>
      <c r="DB94" s="126"/>
      <c r="DC94" s="126"/>
      <c r="DD94" s="126"/>
      <c r="DE94" s="126"/>
      <c r="DF94" s="126"/>
      <c r="DG94" s="126"/>
      <c r="DH94" s="126"/>
      <c r="DI94" s="126"/>
      <c r="DJ94" s="126"/>
      <c r="DK94" s="126"/>
      <c r="DL94" s="126"/>
      <c r="DM94" s="126"/>
      <c r="DN94" s="126"/>
      <c r="DO94" s="126"/>
      <c r="DP94" s="126"/>
      <c r="DQ94" s="126"/>
      <c r="DR94" s="126"/>
      <c r="DS94" s="126"/>
      <c r="DT94" s="126"/>
      <c r="DU94" s="126"/>
      <c r="DV94" s="126"/>
      <c r="DW94" s="126"/>
      <c r="DX94" s="126"/>
      <c r="DY94" s="126"/>
      <c r="DZ94" s="126"/>
      <c r="EA94" s="126"/>
      <c r="EB94" s="126"/>
      <c r="EC94" s="126"/>
      <c r="ED94" s="126"/>
      <c r="EE94" s="126"/>
      <c r="EF94" s="126"/>
      <c r="EG94" s="126"/>
      <c r="EH94" s="126"/>
      <c r="EI94" s="126"/>
      <c r="EJ94" s="126"/>
      <c r="EK94" s="126"/>
      <c r="EL94" s="126"/>
      <c r="EM94" s="126"/>
      <c r="EN94" s="126"/>
      <c r="EO94" s="126"/>
      <c r="EP94" s="126"/>
      <c r="EQ94" s="126"/>
      <c r="ER94" s="126"/>
      <c r="ES94" s="126"/>
      <c r="ET94" s="126"/>
      <c r="EU94" s="126"/>
      <c r="EV94" s="126"/>
      <c r="EW94" s="126"/>
      <c r="EX94" s="126"/>
      <c r="EY94" s="126"/>
      <c r="EZ94" s="126"/>
      <c r="FA94" s="126"/>
      <c r="FB94" s="126"/>
      <c r="FC94" s="126"/>
      <c r="FD94" s="126"/>
      <c r="FE94" s="126"/>
      <c r="FF94" s="126"/>
      <c r="FG94" s="126"/>
      <c r="FH94" s="126"/>
      <c r="FI94" s="126"/>
      <c r="FJ94" s="126"/>
      <c r="FK94" s="126"/>
      <c r="FL94" s="126"/>
      <c r="FM94" s="126"/>
      <c r="FN94" s="126"/>
      <c r="FO94" s="126"/>
      <c r="FP94" s="126"/>
      <c r="FQ94" s="126"/>
      <c r="FR94" s="126"/>
      <c r="FS94" s="126"/>
      <c r="FT94" s="126"/>
      <c r="FU94" s="126"/>
      <c r="FV94" s="126"/>
      <c r="FW94" s="126"/>
      <c r="FX94" s="126"/>
      <c r="FY94" s="126"/>
      <c r="FZ94" s="126"/>
      <c r="GA94" s="126"/>
      <c r="GB94" s="126"/>
      <c r="GC94" s="126"/>
      <c r="GD94" s="126"/>
      <c r="GE94" s="126"/>
      <c r="GF94" s="126"/>
      <c r="GG94" s="126"/>
      <c r="GH94" s="126"/>
      <c r="GI94" s="126"/>
      <c r="GJ94" s="126"/>
      <c r="GK94" s="126"/>
      <c r="GL94" s="126"/>
      <c r="GM94" s="126"/>
      <c r="GN94" s="126"/>
      <c r="GO94" s="126"/>
      <c r="GP94" s="126"/>
      <c r="GQ94" s="126"/>
      <c r="GR94" s="126"/>
      <c r="GS94" s="126"/>
      <c r="GT94" s="126"/>
      <c r="GU94" s="126"/>
      <c r="GV94" s="126"/>
      <c r="GW94" s="126"/>
      <c r="GX94" s="126"/>
      <c r="GY94" s="126"/>
      <c r="GZ94" s="126"/>
      <c r="HA94" s="126"/>
      <c r="HB94" s="126"/>
      <c r="HC94" s="126"/>
      <c r="HD94" s="126"/>
      <c r="HE94" s="126"/>
      <c r="HF94" s="126"/>
      <c r="HG94" s="126"/>
      <c r="HH94" s="126"/>
      <c r="HI94" s="126"/>
      <c r="HJ94" s="126"/>
      <c r="HK94" s="126"/>
      <c r="HL94" s="126"/>
      <c r="HM94" s="126"/>
      <c r="HN94" s="126"/>
      <c r="HO94" s="126"/>
      <c r="HP94" s="126"/>
      <c r="HQ94" s="126"/>
      <c r="HR94" s="126"/>
      <c r="HS94" s="126"/>
      <c r="HT94" s="126"/>
      <c r="HU94" s="126"/>
      <c r="HV94" s="126"/>
      <c r="HW94" s="126"/>
      <c r="HX94" s="126"/>
      <c r="HY94" s="126"/>
      <c r="HZ94" s="126"/>
      <c r="IA94" s="126"/>
      <c r="IB94" s="126"/>
      <c r="IC94" s="126"/>
      <c r="ID94" s="126"/>
      <c r="IE94" s="126"/>
      <c r="IF94" s="126"/>
      <c r="IG94" s="126"/>
      <c r="IH94" s="126"/>
      <c r="II94" s="126"/>
      <c r="IJ94" s="126"/>
      <c r="IK94" s="126"/>
      <c r="IL94" s="126"/>
      <c r="IM94" s="126"/>
      <c r="IN94" s="126"/>
      <c r="IO94" s="126"/>
      <c r="IP94" s="126"/>
      <c r="IQ94" s="126"/>
      <c r="IR94" s="126"/>
      <c r="IS94" s="126"/>
      <c r="IT94" s="126"/>
      <c r="IU94" s="126"/>
    </row>
    <row r="95" spans="1:255" s="127" customFormat="1" ht="28.5">
      <c r="A95" s="128" t="s">
        <v>801</v>
      </c>
      <c r="B95" s="125"/>
      <c r="C95" s="125"/>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c r="AG95" s="126"/>
      <c r="AH95" s="126"/>
      <c r="AI95" s="126"/>
      <c r="AJ95" s="126"/>
      <c r="AK95" s="126"/>
      <c r="AL95" s="126"/>
      <c r="AM95" s="126"/>
      <c r="AN95" s="126"/>
      <c r="AO95" s="126"/>
      <c r="AP95" s="126"/>
      <c r="AQ95" s="126"/>
      <c r="AR95" s="126"/>
      <c r="AS95" s="126"/>
      <c r="AT95" s="126"/>
      <c r="AU95" s="126"/>
      <c r="AV95" s="126"/>
      <c r="AW95" s="126"/>
      <c r="AX95" s="126"/>
      <c r="AY95" s="126"/>
      <c r="AZ95" s="126"/>
      <c r="BA95" s="126"/>
      <c r="BB95" s="126"/>
      <c r="BC95" s="126"/>
      <c r="BD95" s="126"/>
      <c r="BE95" s="126"/>
      <c r="BF95" s="126"/>
      <c r="BG95" s="126"/>
      <c r="BH95" s="126"/>
      <c r="BI95" s="126"/>
      <c r="BJ95" s="126"/>
      <c r="BK95" s="126"/>
      <c r="BL95" s="126"/>
      <c r="BM95" s="126"/>
      <c r="BN95" s="126"/>
      <c r="BO95" s="126"/>
      <c r="BP95" s="126"/>
      <c r="BQ95" s="126"/>
      <c r="BR95" s="126"/>
      <c r="BS95" s="126"/>
      <c r="BT95" s="126"/>
      <c r="BU95" s="126"/>
      <c r="BV95" s="126"/>
      <c r="BW95" s="126"/>
      <c r="BX95" s="126"/>
      <c r="BY95" s="126"/>
      <c r="BZ95" s="126"/>
      <c r="CA95" s="126"/>
      <c r="CB95" s="126"/>
      <c r="CC95" s="126"/>
      <c r="CD95" s="126"/>
      <c r="CE95" s="126"/>
      <c r="CF95" s="126"/>
      <c r="CG95" s="126"/>
      <c r="CH95" s="126"/>
      <c r="CI95" s="126"/>
      <c r="CJ95" s="126"/>
      <c r="CK95" s="126"/>
      <c r="CL95" s="126"/>
      <c r="CM95" s="126"/>
      <c r="CN95" s="126"/>
      <c r="CO95" s="126"/>
      <c r="CP95" s="126"/>
      <c r="CQ95" s="126"/>
      <c r="CR95" s="126"/>
      <c r="CS95" s="126"/>
      <c r="CT95" s="126"/>
      <c r="CU95" s="126"/>
      <c r="CV95" s="126"/>
      <c r="CW95" s="126"/>
      <c r="CX95" s="126"/>
      <c r="CY95" s="126"/>
      <c r="CZ95" s="126"/>
      <c r="DA95" s="126"/>
      <c r="DB95" s="126"/>
      <c r="DC95" s="126"/>
      <c r="DD95" s="126"/>
      <c r="DE95" s="126"/>
      <c r="DF95" s="126"/>
      <c r="DG95" s="126"/>
      <c r="DH95" s="126"/>
      <c r="DI95" s="126"/>
      <c r="DJ95" s="126"/>
      <c r="DK95" s="126"/>
      <c r="DL95" s="126"/>
      <c r="DM95" s="126"/>
      <c r="DN95" s="126"/>
      <c r="DO95" s="126"/>
      <c r="DP95" s="126"/>
      <c r="DQ95" s="126"/>
      <c r="DR95" s="126"/>
      <c r="DS95" s="126"/>
      <c r="DT95" s="126"/>
      <c r="DU95" s="126"/>
      <c r="DV95" s="126"/>
      <c r="DW95" s="126"/>
      <c r="DX95" s="126"/>
      <c r="DY95" s="126"/>
      <c r="DZ95" s="126"/>
      <c r="EA95" s="126"/>
      <c r="EB95" s="126"/>
      <c r="EC95" s="126"/>
      <c r="ED95" s="126"/>
      <c r="EE95" s="126"/>
      <c r="EF95" s="126"/>
      <c r="EG95" s="126"/>
      <c r="EH95" s="126"/>
      <c r="EI95" s="126"/>
      <c r="EJ95" s="126"/>
      <c r="EK95" s="126"/>
      <c r="EL95" s="126"/>
      <c r="EM95" s="126"/>
      <c r="EN95" s="126"/>
      <c r="EO95" s="126"/>
      <c r="EP95" s="126"/>
      <c r="EQ95" s="126"/>
      <c r="ER95" s="126"/>
      <c r="ES95" s="126"/>
      <c r="ET95" s="126"/>
      <c r="EU95" s="126"/>
      <c r="EV95" s="126"/>
      <c r="EW95" s="126"/>
      <c r="EX95" s="126"/>
      <c r="EY95" s="126"/>
      <c r="EZ95" s="126"/>
      <c r="FA95" s="126"/>
      <c r="FB95" s="126"/>
      <c r="FC95" s="126"/>
      <c r="FD95" s="126"/>
      <c r="FE95" s="126"/>
      <c r="FF95" s="126"/>
      <c r="FG95" s="126"/>
      <c r="FH95" s="126"/>
      <c r="FI95" s="126"/>
      <c r="FJ95" s="126"/>
      <c r="FK95" s="126"/>
      <c r="FL95" s="126"/>
      <c r="FM95" s="126"/>
      <c r="FN95" s="126"/>
      <c r="FO95" s="126"/>
      <c r="FP95" s="126"/>
      <c r="FQ95" s="126"/>
      <c r="FR95" s="126"/>
      <c r="FS95" s="126"/>
      <c r="FT95" s="126"/>
      <c r="FU95" s="126"/>
      <c r="FV95" s="126"/>
      <c r="FW95" s="126"/>
      <c r="FX95" s="126"/>
      <c r="FY95" s="126"/>
      <c r="FZ95" s="126"/>
      <c r="GA95" s="126"/>
      <c r="GB95" s="126"/>
      <c r="GC95" s="126"/>
      <c r="GD95" s="126"/>
      <c r="GE95" s="126"/>
      <c r="GF95" s="126"/>
      <c r="GG95" s="126"/>
      <c r="GH95" s="126"/>
      <c r="GI95" s="126"/>
      <c r="GJ95" s="126"/>
      <c r="GK95" s="126"/>
      <c r="GL95" s="126"/>
      <c r="GM95" s="126"/>
      <c r="GN95" s="126"/>
      <c r="GO95" s="126"/>
      <c r="GP95" s="126"/>
      <c r="GQ95" s="126"/>
      <c r="GR95" s="126"/>
      <c r="GS95" s="126"/>
      <c r="GT95" s="126"/>
      <c r="GU95" s="126"/>
      <c r="GV95" s="126"/>
      <c r="GW95" s="126"/>
      <c r="GX95" s="126"/>
      <c r="GY95" s="126"/>
      <c r="GZ95" s="126"/>
      <c r="HA95" s="126"/>
      <c r="HB95" s="126"/>
      <c r="HC95" s="126"/>
      <c r="HD95" s="126"/>
      <c r="HE95" s="126"/>
      <c r="HF95" s="126"/>
      <c r="HG95" s="126"/>
      <c r="HH95" s="126"/>
      <c r="HI95" s="126"/>
      <c r="HJ95" s="126"/>
      <c r="HK95" s="126"/>
      <c r="HL95" s="126"/>
      <c r="HM95" s="126"/>
      <c r="HN95" s="126"/>
      <c r="HO95" s="126"/>
      <c r="HP95" s="126"/>
      <c r="HQ95" s="126"/>
      <c r="HR95" s="126"/>
      <c r="HS95" s="126"/>
      <c r="HT95" s="126"/>
      <c r="HU95" s="126"/>
      <c r="HV95" s="126"/>
      <c r="HW95" s="126"/>
      <c r="HX95" s="126"/>
      <c r="HY95" s="126"/>
      <c r="HZ95" s="126"/>
      <c r="IA95" s="126"/>
      <c r="IB95" s="126"/>
      <c r="IC95" s="126"/>
      <c r="ID95" s="126"/>
      <c r="IE95" s="126"/>
      <c r="IF95" s="126"/>
      <c r="IG95" s="126"/>
      <c r="IH95" s="126"/>
      <c r="II95" s="126"/>
      <c r="IJ95" s="126"/>
      <c r="IK95" s="126"/>
      <c r="IL95" s="126"/>
      <c r="IM95" s="126"/>
      <c r="IN95" s="126"/>
      <c r="IO95" s="126"/>
      <c r="IP95" s="126"/>
      <c r="IQ95" s="126"/>
      <c r="IR95" s="126"/>
      <c r="IS95" s="126"/>
      <c r="IT95" s="126"/>
      <c r="IU95" s="126"/>
    </row>
    <row r="96" spans="1:255" s="127" customFormat="1">
      <c r="A96" s="128" t="s">
        <v>774</v>
      </c>
      <c r="B96" s="125"/>
      <c r="C96" s="125"/>
      <c r="D96" s="126"/>
      <c r="E96" s="126"/>
      <c r="F96" s="126"/>
      <c r="G96" s="126"/>
      <c r="H96" s="126"/>
      <c r="I96" s="126"/>
      <c r="J96" s="126"/>
      <c r="K96" s="126"/>
      <c r="L96" s="126"/>
      <c r="M96" s="126"/>
      <c r="N96" s="126"/>
      <c r="O96" s="126"/>
      <c r="P96" s="126"/>
      <c r="Q96" s="126"/>
      <c r="R96" s="126"/>
      <c r="S96" s="126"/>
      <c r="T96" s="126"/>
      <c r="U96" s="126"/>
      <c r="V96" s="126"/>
      <c r="W96" s="126"/>
      <c r="X96" s="126"/>
      <c r="Y96" s="126"/>
      <c r="Z96" s="126"/>
      <c r="AA96" s="126"/>
      <c r="AB96" s="126"/>
      <c r="AC96" s="126"/>
      <c r="AD96" s="126"/>
      <c r="AE96" s="126"/>
      <c r="AF96" s="126"/>
      <c r="AG96" s="126"/>
      <c r="AH96" s="126"/>
      <c r="AI96" s="126"/>
      <c r="AJ96" s="126"/>
      <c r="AK96" s="126"/>
      <c r="AL96" s="126"/>
      <c r="AM96" s="126"/>
      <c r="AN96" s="126"/>
      <c r="AO96" s="126"/>
      <c r="AP96" s="126"/>
      <c r="AQ96" s="126"/>
      <c r="AR96" s="126"/>
      <c r="AS96" s="126"/>
      <c r="AT96" s="126"/>
      <c r="AU96" s="126"/>
      <c r="AV96" s="126"/>
      <c r="AW96" s="126"/>
      <c r="AX96" s="126"/>
      <c r="AY96" s="126"/>
      <c r="AZ96" s="126"/>
      <c r="BA96" s="126"/>
      <c r="BB96" s="126"/>
      <c r="BC96" s="126"/>
      <c r="BD96" s="126"/>
      <c r="BE96" s="126"/>
      <c r="BF96" s="126"/>
      <c r="BG96" s="126"/>
      <c r="BH96" s="126"/>
      <c r="BI96" s="126"/>
      <c r="BJ96" s="126"/>
      <c r="BK96" s="126"/>
      <c r="BL96" s="126"/>
      <c r="BM96" s="126"/>
      <c r="BN96" s="126"/>
      <c r="BO96" s="126"/>
      <c r="BP96" s="126"/>
      <c r="BQ96" s="126"/>
      <c r="BR96" s="126"/>
      <c r="BS96" s="126"/>
      <c r="BT96" s="126"/>
      <c r="BU96" s="126"/>
      <c r="BV96" s="126"/>
      <c r="BW96" s="126"/>
      <c r="BX96" s="126"/>
      <c r="BY96" s="126"/>
      <c r="BZ96" s="126"/>
      <c r="CA96" s="126"/>
      <c r="CB96" s="126"/>
      <c r="CC96" s="126"/>
      <c r="CD96" s="126"/>
      <c r="CE96" s="126"/>
      <c r="CF96" s="126"/>
      <c r="CG96" s="126"/>
      <c r="CH96" s="126"/>
      <c r="CI96" s="126"/>
      <c r="CJ96" s="126"/>
      <c r="CK96" s="126"/>
      <c r="CL96" s="126"/>
      <c r="CM96" s="126"/>
      <c r="CN96" s="126"/>
      <c r="CO96" s="126"/>
      <c r="CP96" s="126"/>
      <c r="CQ96" s="126"/>
      <c r="CR96" s="126"/>
      <c r="CS96" s="126"/>
      <c r="CT96" s="126"/>
      <c r="CU96" s="126"/>
      <c r="CV96" s="126"/>
      <c r="CW96" s="126"/>
      <c r="CX96" s="126"/>
      <c r="CY96" s="126"/>
      <c r="CZ96" s="126"/>
      <c r="DA96" s="126"/>
      <c r="DB96" s="126"/>
      <c r="DC96" s="126"/>
      <c r="DD96" s="126"/>
      <c r="DE96" s="126"/>
      <c r="DF96" s="126"/>
      <c r="DG96" s="126"/>
      <c r="DH96" s="126"/>
      <c r="DI96" s="126"/>
      <c r="DJ96" s="126"/>
      <c r="DK96" s="126"/>
      <c r="DL96" s="126"/>
      <c r="DM96" s="126"/>
      <c r="DN96" s="126"/>
      <c r="DO96" s="126"/>
      <c r="DP96" s="126"/>
      <c r="DQ96" s="126"/>
      <c r="DR96" s="126"/>
      <c r="DS96" s="126"/>
      <c r="DT96" s="126"/>
      <c r="DU96" s="126"/>
      <c r="DV96" s="126"/>
      <c r="DW96" s="126"/>
      <c r="DX96" s="126"/>
      <c r="DY96" s="126"/>
      <c r="DZ96" s="126"/>
      <c r="EA96" s="126"/>
      <c r="EB96" s="126"/>
      <c r="EC96" s="126"/>
      <c r="ED96" s="126"/>
      <c r="EE96" s="126"/>
      <c r="EF96" s="126"/>
      <c r="EG96" s="126"/>
      <c r="EH96" s="126"/>
      <c r="EI96" s="126"/>
      <c r="EJ96" s="126"/>
      <c r="EK96" s="126"/>
      <c r="EL96" s="126"/>
      <c r="EM96" s="126"/>
      <c r="EN96" s="126"/>
      <c r="EO96" s="126"/>
      <c r="EP96" s="126"/>
      <c r="EQ96" s="126"/>
      <c r="ER96" s="126"/>
      <c r="ES96" s="126"/>
      <c r="ET96" s="126"/>
      <c r="EU96" s="126"/>
      <c r="EV96" s="126"/>
      <c r="EW96" s="126"/>
      <c r="EX96" s="126"/>
      <c r="EY96" s="126"/>
      <c r="EZ96" s="126"/>
      <c r="FA96" s="126"/>
      <c r="FB96" s="126"/>
      <c r="FC96" s="126"/>
      <c r="FD96" s="126"/>
      <c r="FE96" s="126"/>
      <c r="FF96" s="126"/>
      <c r="FG96" s="126"/>
      <c r="FH96" s="126"/>
      <c r="FI96" s="126"/>
      <c r="FJ96" s="126"/>
      <c r="FK96" s="126"/>
      <c r="FL96" s="126"/>
      <c r="FM96" s="126"/>
      <c r="FN96" s="126"/>
      <c r="FO96" s="126"/>
      <c r="FP96" s="126"/>
      <c r="FQ96" s="126"/>
      <c r="FR96" s="126"/>
      <c r="FS96" s="126"/>
      <c r="FT96" s="126"/>
      <c r="FU96" s="126"/>
      <c r="FV96" s="126"/>
      <c r="FW96" s="126"/>
      <c r="FX96" s="126"/>
      <c r="FY96" s="126"/>
      <c r="FZ96" s="126"/>
      <c r="GA96" s="126"/>
      <c r="GB96" s="126"/>
      <c r="GC96" s="126"/>
      <c r="GD96" s="126"/>
      <c r="GE96" s="126"/>
      <c r="GF96" s="126"/>
      <c r="GG96" s="126"/>
      <c r="GH96" s="126"/>
      <c r="GI96" s="126"/>
      <c r="GJ96" s="126"/>
      <c r="GK96" s="126"/>
      <c r="GL96" s="126"/>
      <c r="GM96" s="126"/>
      <c r="GN96" s="126"/>
      <c r="GO96" s="126"/>
      <c r="GP96" s="126"/>
      <c r="GQ96" s="126"/>
      <c r="GR96" s="126"/>
      <c r="GS96" s="126"/>
      <c r="GT96" s="126"/>
      <c r="GU96" s="126"/>
      <c r="GV96" s="126"/>
      <c r="GW96" s="126"/>
      <c r="GX96" s="126"/>
      <c r="GY96" s="126"/>
      <c r="GZ96" s="126"/>
      <c r="HA96" s="126"/>
      <c r="HB96" s="126"/>
      <c r="HC96" s="126"/>
      <c r="HD96" s="126"/>
      <c r="HE96" s="126"/>
      <c r="HF96" s="126"/>
      <c r="HG96" s="126"/>
      <c r="HH96" s="126"/>
      <c r="HI96" s="126"/>
      <c r="HJ96" s="126"/>
      <c r="HK96" s="126"/>
      <c r="HL96" s="126"/>
      <c r="HM96" s="126"/>
      <c r="HN96" s="126"/>
      <c r="HO96" s="126"/>
      <c r="HP96" s="126"/>
      <c r="HQ96" s="126"/>
      <c r="HR96" s="126"/>
      <c r="HS96" s="126"/>
      <c r="HT96" s="126"/>
      <c r="HU96" s="126"/>
      <c r="HV96" s="126"/>
      <c r="HW96" s="126"/>
      <c r="HX96" s="126"/>
      <c r="HY96" s="126"/>
      <c r="HZ96" s="126"/>
      <c r="IA96" s="126"/>
      <c r="IB96" s="126"/>
      <c r="IC96" s="126"/>
      <c r="ID96" s="126"/>
      <c r="IE96" s="126"/>
      <c r="IF96" s="126"/>
      <c r="IG96" s="126"/>
      <c r="IH96" s="126"/>
      <c r="II96" s="126"/>
      <c r="IJ96" s="126"/>
      <c r="IK96" s="126"/>
      <c r="IL96" s="126"/>
      <c r="IM96" s="126"/>
      <c r="IN96" s="126"/>
      <c r="IO96" s="126"/>
      <c r="IP96" s="126"/>
      <c r="IQ96" s="126"/>
      <c r="IR96" s="126"/>
      <c r="IS96" s="126"/>
      <c r="IT96" s="126"/>
      <c r="IU96" s="126"/>
    </row>
    <row r="97" spans="1:255" s="127" customFormat="1">
      <c r="A97" s="128"/>
      <c r="B97" s="125"/>
      <c r="C97" s="125"/>
      <c r="D97" s="126"/>
      <c r="E97" s="126"/>
      <c r="F97" s="126"/>
      <c r="G97" s="126"/>
      <c r="H97" s="126"/>
      <c r="I97" s="126"/>
      <c r="J97" s="126"/>
      <c r="K97" s="126"/>
      <c r="L97" s="126"/>
      <c r="M97" s="126"/>
      <c r="N97" s="126"/>
      <c r="O97" s="126"/>
      <c r="P97" s="126"/>
      <c r="Q97" s="126"/>
      <c r="R97" s="126"/>
      <c r="S97" s="126"/>
      <c r="T97" s="126"/>
      <c r="U97" s="126"/>
      <c r="V97" s="126"/>
      <c r="W97" s="126"/>
      <c r="X97" s="126"/>
      <c r="Y97" s="126"/>
      <c r="Z97" s="126"/>
      <c r="AA97" s="126"/>
      <c r="AB97" s="126"/>
      <c r="AC97" s="126"/>
      <c r="AD97" s="126"/>
      <c r="AE97" s="126"/>
      <c r="AF97" s="126"/>
      <c r="AG97" s="126"/>
      <c r="AH97" s="126"/>
      <c r="AI97" s="126"/>
      <c r="AJ97" s="126"/>
      <c r="AK97" s="126"/>
      <c r="AL97" s="126"/>
      <c r="AM97" s="126"/>
      <c r="AN97" s="126"/>
      <c r="AO97" s="126"/>
      <c r="AP97" s="126"/>
      <c r="AQ97" s="126"/>
      <c r="AR97" s="126"/>
      <c r="AS97" s="126"/>
      <c r="AT97" s="126"/>
      <c r="AU97" s="126"/>
      <c r="AV97" s="126"/>
      <c r="AW97" s="126"/>
      <c r="AX97" s="126"/>
      <c r="AY97" s="126"/>
      <c r="AZ97" s="126"/>
      <c r="BA97" s="126"/>
      <c r="BB97" s="126"/>
      <c r="BC97" s="126"/>
      <c r="BD97" s="126"/>
      <c r="BE97" s="126"/>
      <c r="BF97" s="126"/>
      <c r="BG97" s="126"/>
      <c r="BH97" s="126"/>
      <c r="BI97" s="126"/>
      <c r="BJ97" s="126"/>
      <c r="BK97" s="126"/>
      <c r="BL97" s="126"/>
      <c r="BM97" s="126"/>
      <c r="BN97" s="126"/>
      <c r="BO97" s="126"/>
      <c r="BP97" s="126"/>
      <c r="BQ97" s="126"/>
      <c r="BR97" s="126"/>
      <c r="BS97" s="126"/>
      <c r="BT97" s="126"/>
      <c r="BU97" s="126"/>
      <c r="BV97" s="126"/>
      <c r="BW97" s="126"/>
      <c r="BX97" s="126"/>
      <c r="BY97" s="126"/>
      <c r="BZ97" s="126"/>
      <c r="CA97" s="126"/>
      <c r="CB97" s="126"/>
      <c r="CC97" s="126"/>
      <c r="CD97" s="126"/>
      <c r="CE97" s="126"/>
      <c r="CF97" s="126"/>
      <c r="CG97" s="126"/>
      <c r="CH97" s="126"/>
      <c r="CI97" s="126"/>
      <c r="CJ97" s="126"/>
      <c r="CK97" s="126"/>
      <c r="CL97" s="126"/>
      <c r="CM97" s="126"/>
      <c r="CN97" s="126"/>
      <c r="CO97" s="126"/>
      <c r="CP97" s="126"/>
      <c r="CQ97" s="126"/>
      <c r="CR97" s="126"/>
      <c r="CS97" s="126"/>
      <c r="CT97" s="126"/>
      <c r="CU97" s="126"/>
      <c r="CV97" s="126"/>
      <c r="CW97" s="126"/>
      <c r="CX97" s="126"/>
      <c r="CY97" s="126"/>
      <c r="CZ97" s="126"/>
      <c r="DA97" s="126"/>
      <c r="DB97" s="126"/>
      <c r="DC97" s="126"/>
      <c r="DD97" s="126"/>
      <c r="DE97" s="126"/>
      <c r="DF97" s="126"/>
      <c r="DG97" s="126"/>
      <c r="DH97" s="126"/>
      <c r="DI97" s="126"/>
      <c r="DJ97" s="126"/>
      <c r="DK97" s="126"/>
      <c r="DL97" s="126"/>
      <c r="DM97" s="126"/>
      <c r="DN97" s="126"/>
      <c r="DO97" s="126"/>
      <c r="DP97" s="126"/>
      <c r="DQ97" s="126"/>
      <c r="DR97" s="126"/>
      <c r="DS97" s="126"/>
      <c r="DT97" s="126"/>
      <c r="DU97" s="126"/>
      <c r="DV97" s="126"/>
      <c r="DW97" s="126"/>
      <c r="DX97" s="126"/>
      <c r="DY97" s="126"/>
      <c r="DZ97" s="126"/>
      <c r="EA97" s="126"/>
      <c r="EB97" s="126"/>
      <c r="EC97" s="126"/>
      <c r="ED97" s="126"/>
      <c r="EE97" s="126"/>
      <c r="EF97" s="126"/>
      <c r="EG97" s="126"/>
      <c r="EH97" s="126"/>
      <c r="EI97" s="126"/>
      <c r="EJ97" s="126"/>
      <c r="EK97" s="126"/>
      <c r="EL97" s="126"/>
      <c r="EM97" s="126"/>
      <c r="EN97" s="126"/>
      <c r="EO97" s="126"/>
      <c r="EP97" s="126"/>
      <c r="EQ97" s="126"/>
      <c r="ER97" s="126"/>
      <c r="ES97" s="126"/>
      <c r="ET97" s="126"/>
      <c r="EU97" s="126"/>
      <c r="EV97" s="126"/>
      <c r="EW97" s="126"/>
      <c r="EX97" s="126"/>
      <c r="EY97" s="126"/>
      <c r="EZ97" s="126"/>
      <c r="FA97" s="126"/>
      <c r="FB97" s="126"/>
      <c r="FC97" s="126"/>
      <c r="FD97" s="126"/>
      <c r="FE97" s="126"/>
      <c r="FF97" s="126"/>
      <c r="FG97" s="126"/>
      <c r="FH97" s="126"/>
      <c r="FI97" s="126"/>
      <c r="FJ97" s="126"/>
      <c r="FK97" s="126"/>
      <c r="FL97" s="126"/>
      <c r="FM97" s="126"/>
      <c r="FN97" s="126"/>
      <c r="FO97" s="126"/>
      <c r="FP97" s="126"/>
      <c r="FQ97" s="126"/>
      <c r="FR97" s="126"/>
      <c r="FS97" s="126"/>
      <c r="FT97" s="126"/>
      <c r="FU97" s="126"/>
      <c r="FV97" s="126"/>
      <c r="FW97" s="126"/>
      <c r="FX97" s="126"/>
      <c r="FY97" s="126"/>
      <c r="FZ97" s="126"/>
      <c r="GA97" s="126"/>
      <c r="GB97" s="126"/>
      <c r="GC97" s="126"/>
      <c r="GD97" s="126"/>
      <c r="GE97" s="126"/>
      <c r="GF97" s="126"/>
      <c r="GG97" s="126"/>
      <c r="GH97" s="126"/>
      <c r="GI97" s="126"/>
      <c r="GJ97" s="126"/>
      <c r="GK97" s="126"/>
      <c r="GL97" s="126"/>
      <c r="GM97" s="126"/>
      <c r="GN97" s="126"/>
      <c r="GO97" s="126"/>
      <c r="GP97" s="126"/>
      <c r="GQ97" s="126"/>
      <c r="GR97" s="126"/>
      <c r="GS97" s="126"/>
      <c r="GT97" s="126"/>
      <c r="GU97" s="126"/>
      <c r="GV97" s="126"/>
      <c r="GW97" s="126"/>
      <c r="GX97" s="126"/>
      <c r="GY97" s="126"/>
      <c r="GZ97" s="126"/>
      <c r="HA97" s="126"/>
      <c r="HB97" s="126"/>
      <c r="HC97" s="126"/>
      <c r="HD97" s="126"/>
      <c r="HE97" s="126"/>
      <c r="HF97" s="126"/>
      <c r="HG97" s="126"/>
      <c r="HH97" s="126"/>
      <c r="HI97" s="126"/>
      <c r="HJ97" s="126"/>
      <c r="HK97" s="126"/>
      <c r="HL97" s="126"/>
      <c r="HM97" s="126"/>
      <c r="HN97" s="126"/>
      <c r="HO97" s="126"/>
      <c r="HP97" s="126"/>
      <c r="HQ97" s="126"/>
      <c r="HR97" s="126"/>
      <c r="HS97" s="126"/>
      <c r="HT97" s="126"/>
      <c r="HU97" s="126"/>
      <c r="HV97" s="126"/>
      <c r="HW97" s="126"/>
      <c r="HX97" s="126"/>
      <c r="HY97" s="126"/>
      <c r="HZ97" s="126"/>
      <c r="IA97" s="126"/>
      <c r="IB97" s="126"/>
      <c r="IC97" s="126"/>
      <c r="ID97" s="126"/>
      <c r="IE97" s="126"/>
      <c r="IF97" s="126"/>
      <c r="IG97" s="126"/>
      <c r="IH97" s="126"/>
      <c r="II97" s="126"/>
      <c r="IJ97" s="126"/>
      <c r="IK97" s="126"/>
      <c r="IL97" s="126"/>
      <c r="IM97" s="126"/>
      <c r="IN97" s="126"/>
      <c r="IO97" s="126"/>
      <c r="IP97" s="126"/>
      <c r="IQ97" s="126"/>
      <c r="IR97" s="126"/>
      <c r="IS97" s="126"/>
      <c r="IT97" s="126"/>
      <c r="IU97" s="126"/>
    </row>
    <row r="98" spans="1:255" s="127" customFormat="1">
      <c r="A98" s="128" t="s">
        <v>802</v>
      </c>
      <c r="B98" s="125"/>
      <c r="C98" s="125"/>
      <c r="D98" s="126"/>
      <c r="E98" s="126"/>
      <c r="F98" s="126"/>
      <c r="G98" s="126"/>
      <c r="H98" s="126"/>
      <c r="I98" s="126"/>
      <c r="J98" s="126"/>
      <c r="K98" s="126"/>
      <c r="L98" s="126"/>
      <c r="M98" s="126"/>
      <c r="N98" s="126"/>
      <c r="O98" s="126"/>
      <c r="P98" s="126"/>
      <c r="Q98" s="126"/>
      <c r="R98" s="126"/>
      <c r="S98" s="126"/>
      <c r="T98" s="126"/>
      <c r="U98" s="126"/>
      <c r="V98" s="126"/>
      <c r="W98" s="126"/>
      <c r="X98" s="126"/>
      <c r="Y98" s="126"/>
      <c r="Z98" s="126"/>
      <c r="AA98" s="126"/>
      <c r="AB98" s="126"/>
      <c r="AC98" s="126"/>
      <c r="AD98" s="126"/>
      <c r="AE98" s="126"/>
      <c r="AF98" s="126"/>
      <c r="AG98" s="126"/>
      <c r="AH98" s="126"/>
      <c r="AI98" s="126"/>
      <c r="AJ98" s="126"/>
      <c r="AK98" s="126"/>
      <c r="AL98" s="126"/>
      <c r="AM98" s="126"/>
      <c r="AN98" s="126"/>
      <c r="AO98" s="126"/>
      <c r="AP98" s="126"/>
      <c r="AQ98" s="126"/>
      <c r="AR98" s="126"/>
      <c r="AS98" s="126"/>
      <c r="AT98" s="126"/>
      <c r="AU98" s="126"/>
      <c r="AV98" s="126"/>
      <c r="AW98" s="126"/>
      <c r="AX98" s="126"/>
      <c r="AY98" s="126"/>
      <c r="AZ98" s="126"/>
      <c r="BA98" s="126"/>
      <c r="BB98" s="126"/>
      <c r="BC98" s="126"/>
      <c r="BD98" s="126"/>
      <c r="BE98" s="126"/>
      <c r="BF98" s="126"/>
      <c r="BG98" s="126"/>
      <c r="BH98" s="126"/>
      <c r="BI98" s="126"/>
      <c r="BJ98" s="126"/>
      <c r="BK98" s="126"/>
      <c r="BL98" s="126"/>
      <c r="BM98" s="126"/>
      <c r="BN98" s="126"/>
      <c r="BO98" s="126"/>
      <c r="BP98" s="126"/>
      <c r="BQ98" s="126"/>
      <c r="BR98" s="126"/>
      <c r="BS98" s="126"/>
      <c r="BT98" s="126"/>
      <c r="BU98" s="126"/>
      <c r="BV98" s="126"/>
      <c r="BW98" s="126"/>
      <c r="BX98" s="126"/>
      <c r="BY98" s="126"/>
      <c r="BZ98" s="126"/>
      <c r="CA98" s="126"/>
      <c r="CB98" s="126"/>
      <c r="CC98" s="126"/>
      <c r="CD98" s="126"/>
      <c r="CE98" s="126"/>
      <c r="CF98" s="126"/>
      <c r="CG98" s="126"/>
      <c r="CH98" s="126"/>
      <c r="CI98" s="126"/>
      <c r="CJ98" s="126"/>
      <c r="CK98" s="126"/>
      <c r="CL98" s="126"/>
      <c r="CM98" s="126"/>
      <c r="CN98" s="126"/>
      <c r="CO98" s="126"/>
      <c r="CP98" s="126"/>
      <c r="CQ98" s="126"/>
      <c r="CR98" s="126"/>
      <c r="CS98" s="126"/>
      <c r="CT98" s="126"/>
      <c r="CU98" s="126"/>
      <c r="CV98" s="126"/>
      <c r="CW98" s="126"/>
      <c r="CX98" s="126"/>
      <c r="CY98" s="126"/>
      <c r="CZ98" s="126"/>
      <c r="DA98" s="126"/>
      <c r="DB98" s="126"/>
      <c r="DC98" s="126"/>
      <c r="DD98" s="126"/>
      <c r="DE98" s="126"/>
      <c r="DF98" s="126"/>
      <c r="DG98" s="126"/>
      <c r="DH98" s="126"/>
      <c r="DI98" s="126"/>
      <c r="DJ98" s="126"/>
      <c r="DK98" s="126"/>
      <c r="DL98" s="126"/>
      <c r="DM98" s="126"/>
      <c r="DN98" s="126"/>
      <c r="DO98" s="126"/>
      <c r="DP98" s="126"/>
      <c r="DQ98" s="126"/>
      <c r="DR98" s="126"/>
      <c r="DS98" s="126"/>
      <c r="DT98" s="126"/>
      <c r="DU98" s="126"/>
      <c r="DV98" s="126"/>
      <c r="DW98" s="126"/>
      <c r="DX98" s="126"/>
      <c r="DY98" s="126"/>
      <c r="DZ98" s="126"/>
      <c r="EA98" s="126"/>
      <c r="EB98" s="126"/>
      <c r="EC98" s="126"/>
      <c r="ED98" s="126"/>
      <c r="EE98" s="126"/>
      <c r="EF98" s="126"/>
      <c r="EG98" s="126"/>
      <c r="EH98" s="126"/>
      <c r="EI98" s="126"/>
      <c r="EJ98" s="126"/>
      <c r="EK98" s="126"/>
      <c r="EL98" s="126"/>
      <c r="EM98" s="126"/>
      <c r="EN98" s="126"/>
      <c r="EO98" s="126"/>
      <c r="EP98" s="126"/>
      <c r="EQ98" s="126"/>
      <c r="ER98" s="126"/>
      <c r="ES98" s="126"/>
      <c r="ET98" s="126"/>
      <c r="EU98" s="126"/>
      <c r="EV98" s="126"/>
      <c r="EW98" s="126"/>
      <c r="EX98" s="126"/>
      <c r="EY98" s="126"/>
      <c r="EZ98" s="126"/>
      <c r="FA98" s="126"/>
      <c r="FB98" s="126"/>
      <c r="FC98" s="126"/>
      <c r="FD98" s="126"/>
      <c r="FE98" s="126"/>
      <c r="FF98" s="126"/>
      <c r="FG98" s="126"/>
      <c r="FH98" s="126"/>
      <c r="FI98" s="126"/>
      <c r="FJ98" s="126"/>
      <c r="FK98" s="126"/>
      <c r="FL98" s="126"/>
      <c r="FM98" s="126"/>
      <c r="FN98" s="126"/>
      <c r="FO98" s="126"/>
      <c r="FP98" s="126"/>
      <c r="FQ98" s="126"/>
      <c r="FR98" s="126"/>
      <c r="FS98" s="126"/>
      <c r="FT98" s="126"/>
      <c r="FU98" s="126"/>
      <c r="FV98" s="126"/>
      <c r="FW98" s="126"/>
      <c r="FX98" s="126"/>
      <c r="FY98" s="126"/>
      <c r="FZ98" s="126"/>
      <c r="GA98" s="126"/>
      <c r="GB98" s="126"/>
      <c r="GC98" s="126"/>
      <c r="GD98" s="126"/>
      <c r="GE98" s="126"/>
      <c r="GF98" s="126"/>
      <c r="GG98" s="126"/>
      <c r="GH98" s="126"/>
      <c r="GI98" s="126"/>
      <c r="GJ98" s="126"/>
      <c r="GK98" s="126"/>
      <c r="GL98" s="126"/>
      <c r="GM98" s="126"/>
      <c r="GN98" s="126"/>
      <c r="GO98" s="126"/>
      <c r="GP98" s="126"/>
      <c r="GQ98" s="126"/>
      <c r="GR98" s="126"/>
      <c r="GS98" s="126"/>
      <c r="GT98" s="126"/>
      <c r="GU98" s="126"/>
      <c r="GV98" s="126"/>
      <c r="GW98" s="126"/>
      <c r="GX98" s="126"/>
      <c r="GY98" s="126"/>
      <c r="GZ98" s="126"/>
      <c r="HA98" s="126"/>
      <c r="HB98" s="126"/>
      <c r="HC98" s="126"/>
      <c r="HD98" s="126"/>
      <c r="HE98" s="126"/>
      <c r="HF98" s="126"/>
      <c r="HG98" s="126"/>
      <c r="HH98" s="126"/>
      <c r="HI98" s="126"/>
      <c r="HJ98" s="126"/>
      <c r="HK98" s="126"/>
      <c r="HL98" s="126"/>
      <c r="HM98" s="126"/>
      <c r="HN98" s="126"/>
      <c r="HO98" s="126"/>
      <c r="HP98" s="126"/>
      <c r="HQ98" s="126"/>
      <c r="HR98" s="126"/>
      <c r="HS98" s="126"/>
      <c r="HT98" s="126"/>
      <c r="HU98" s="126"/>
      <c r="HV98" s="126"/>
      <c r="HW98" s="126"/>
      <c r="HX98" s="126"/>
      <c r="HY98" s="126"/>
      <c r="HZ98" s="126"/>
      <c r="IA98" s="126"/>
      <c r="IB98" s="126"/>
      <c r="IC98" s="126"/>
      <c r="ID98" s="126"/>
      <c r="IE98" s="126"/>
      <c r="IF98" s="126"/>
      <c r="IG98" s="126"/>
      <c r="IH98" s="126"/>
      <c r="II98" s="126"/>
      <c r="IJ98" s="126"/>
      <c r="IK98" s="126"/>
      <c r="IL98" s="126"/>
      <c r="IM98" s="126"/>
      <c r="IN98" s="126"/>
      <c r="IO98" s="126"/>
      <c r="IP98" s="126"/>
      <c r="IQ98" s="126"/>
      <c r="IR98" s="126"/>
      <c r="IS98" s="126"/>
      <c r="IT98" s="126"/>
      <c r="IU98" s="126"/>
    </row>
    <row r="99" spans="1:255" s="127" customFormat="1" ht="85.5">
      <c r="A99" s="128" t="s">
        <v>51</v>
      </c>
      <c r="B99" s="125"/>
      <c r="C99" s="125"/>
      <c r="D99" s="126"/>
      <c r="E99" s="126"/>
      <c r="F99" s="126"/>
      <c r="G99" s="126"/>
      <c r="H99" s="126"/>
      <c r="I99" s="126"/>
      <c r="J99" s="126"/>
      <c r="K99" s="126"/>
      <c r="L99" s="126"/>
      <c r="M99" s="126"/>
      <c r="N99" s="126"/>
      <c r="O99" s="126"/>
      <c r="P99" s="126"/>
      <c r="Q99" s="126"/>
      <c r="R99" s="126"/>
      <c r="S99" s="126"/>
      <c r="T99" s="126"/>
      <c r="U99" s="126"/>
      <c r="V99" s="126"/>
      <c r="W99" s="126"/>
      <c r="X99" s="126"/>
      <c r="Y99" s="126"/>
      <c r="Z99" s="126"/>
      <c r="AA99" s="126"/>
      <c r="AB99" s="126"/>
      <c r="AC99" s="126"/>
      <c r="AD99" s="126"/>
      <c r="AE99" s="126"/>
      <c r="AF99" s="126"/>
      <c r="AG99" s="126"/>
      <c r="AH99" s="126"/>
      <c r="AI99" s="126"/>
      <c r="AJ99" s="126"/>
      <c r="AK99" s="126"/>
      <c r="AL99" s="126"/>
      <c r="AM99" s="126"/>
      <c r="AN99" s="126"/>
      <c r="AO99" s="126"/>
      <c r="AP99" s="126"/>
      <c r="AQ99" s="126"/>
      <c r="AR99" s="126"/>
      <c r="AS99" s="126"/>
      <c r="AT99" s="126"/>
      <c r="AU99" s="126"/>
      <c r="AV99" s="126"/>
      <c r="AW99" s="126"/>
      <c r="AX99" s="126"/>
      <c r="AY99" s="126"/>
      <c r="AZ99" s="126"/>
      <c r="BA99" s="126"/>
      <c r="BB99" s="126"/>
      <c r="BC99" s="126"/>
      <c r="BD99" s="126"/>
      <c r="BE99" s="126"/>
      <c r="BF99" s="126"/>
      <c r="BG99" s="126"/>
      <c r="BH99" s="126"/>
      <c r="BI99" s="126"/>
      <c r="BJ99" s="126"/>
      <c r="BK99" s="126"/>
      <c r="BL99" s="126"/>
      <c r="BM99" s="126"/>
      <c r="BN99" s="126"/>
      <c r="BO99" s="126"/>
      <c r="BP99" s="126"/>
      <c r="BQ99" s="126"/>
      <c r="BR99" s="126"/>
      <c r="BS99" s="126"/>
      <c r="BT99" s="126"/>
      <c r="BU99" s="126"/>
      <c r="BV99" s="126"/>
      <c r="BW99" s="126"/>
      <c r="BX99" s="126"/>
      <c r="BY99" s="126"/>
      <c r="BZ99" s="126"/>
      <c r="CA99" s="126"/>
      <c r="CB99" s="126"/>
      <c r="CC99" s="126"/>
      <c r="CD99" s="126"/>
      <c r="CE99" s="126"/>
      <c r="CF99" s="126"/>
      <c r="CG99" s="126"/>
      <c r="CH99" s="126"/>
      <c r="CI99" s="126"/>
      <c r="CJ99" s="126"/>
      <c r="CK99" s="126"/>
      <c r="CL99" s="126"/>
      <c r="CM99" s="126"/>
      <c r="CN99" s="126"/>
      <c r="CO99" s="126"/>
      <c r="CP99" s="126"/>
      <c r="CQ99" s="126"/>
      <c r="CR99" s="126"/>
      <c r="CS99" s="126"/>
      <c r="CT99" s="126"/>
      <c r="CU99" s="126"/>
      <c r="CV99" s="126"/>
      <c r="CW99" s="126"/>
      <c r="CX99" s="126"/>
      <c r="CY99" s="126"/>
      <c r="CZ99" s="126"/>
      <c r="DA99" s="126"/>
      <c r="DB99" s="126"/>
      <c r="DC99" s="126"/>
      <c r="DD99" s="126"/>
      <c r="DE99" s="126"/>
      <c r="DF99" s="126"/>
      <c r="DG99" s="126"/>
      <c r="DH99" s="126"/>
      <c r="DI99" s="126"/>
      <c r="DJ99" s="126"/>
      <c r="DK99" s="126"/>
      <c r="DL99" s="126"/>
      <c r="DM99" s="126"/>
      <c r="DN99" s="126"/>
      <c r="DO99" s="126"/>
      <c r="DP99" s="126"/>
      <c r="DQ99" s="126"/>
      <c r="DR99" s="126"/>
      <c r="DS99" s="126"/>
      <c r="DT99" s="126"/>
      <c r="DU99" s="126"/>
      <c r="DV99" s="126"/>
      <c r="DW99" s="126"/>
      <c r="DX99" s="126"/>
      <c r="DY99" s="126"/>
      <c r="DZ99" s="126"/>
      <c r="EA99" s="126"/>
      <c r="EB99" s="126"/>
      <c r="EC99" s="126"/>
      <c r="ED99" s="126"/>
      <c r="EE99" s="126"/>
      <c r="EF99" s="126"/>
      <c r="EG99" s="126"/>
      <c r="EH99" s="126"/>
      <c r="EI99" s="126"/>
      <c r="EJ99" s="126"/>
      <c r="EK99" s="126"/>
      <c r="EL99" s="126"/>
      <c r="EM99" s="126"/>
      <c r="EN99" s="126"/>
      <c r="EO99" s="126"/>
      <c r="EP99" s="126"/>
      <c r="EQ99" s="126"/>
      <c r="ER99" s="126"/>
      <c r="ES99" s="126"/>
      <c r="ET99" s="126"/>
      <c r="EU99" s="126"/>
      <c r="EV99" s="126"/>
      <c r="EW99" s="126"/>
      <c r="EX99" s="126"/>
      <c r="EY99" s="126"/>
      <c r="EZ99" s="126"/>
      <c r="FA99" s="126"/>
      <c r="FB99" s="126"/>
      <c r="FC99" s="126"/>
      <c r="FD99" s="126"/>
      <c r="FE99" s="126"/>
      <c r="FF99" s="126"/>
      <c r="FG99" s="126"/>
      <c r="FH99" s="126"/>
      <c r="FI99" s="126"/>
      <c r="FJ99" s="126"/>
      <c r="FK99" s="126"/>
      <c r="FL99" s="126"/>
      <c r="FM99" s="126"/>
      <c r="FN99" s="126"/>
      <c r="FO99" s="126"/>
      <c r="FP99" s="126"/>
      <c r="FQ99" s="126"/>
      <c r="FR99" s="126"/>
      <c r="FS99" s="126"/>
      <c r="FT99" s="126"/>
      <c r="FU99" s="126"/>
      <c r="FV99" s="126"/>
      <c r="FW99" s="126"/>
      <c r="FX99" s="126"/>
      <c r="FY99" s="126"/>
      <c r="FZ99" s="126"/>
      <c r="GA99" s="126"/>
      <c r="GB99" s="126"/>
      <c r="GC99" s="126"/>
      <c r="GD99" s="126"/>
      <c r="GE99" s="126"/>
      <c r="GF99" s="126"/>
      <c r="GG99" s="126"/>
      <c r="GH99" s="126"/>
      <c r="GI99" s="126"/>
      <c r="GJ99" s="126"/>
      <c r="GK99" s="126"/>
      <c r="GL99" s="126"/>
      <c r="GM99" s="126"/>
      <c r="GN99" s="126"/>
      <c r="GO99" s="126"/>
      <c r="GP99" s="126"/>
      <c r="GQ99" s="126"/>
      <c r="GR99" s="126"/>
      <c r="GS99" s="126"/>
      <c r="GT99" s="126"/>
      <c r="GU99" s="126"/>
      <c r="GV99" s="126"/>
      <c r="GW99" s="126"/>
      <c r="GX99" s="126"/>
      <c r="GY99" s="126"/>
      <c r="GZ99" s="126"/>
      <c r="HA99" s="126"/>
      <c r="HB99" s="126"/>
      <c r="HC99" s="126"/>
      <c r="HD99" s="126"/>
      <c r="HE99" s="126"/>
      <c r="HF99" s="126"/>
      <c r="HG99" s="126"/>
      <c r="HH99" s="126"/>
      <c r="HI99" s="126"/>
      <c r="HJ99" s="126"/>
      <c r="HK99" s="126"/>
      <c r="HL99" s="126"/>
      <c r="HM99" s="126"/>
      <c r="HN99" s="126"/>
      <c r="HO99" s="126"/>
      <c r="HP99" s="126"/>
      <c r="HQ99" s="126"/>
      <c r="HR99" s="126"/>
      <c r="HS99" s="126"/>
      <c r="HT99" s="126"/>
      <c r="HU99" s="126"/>
      <c r="HV99" s="126"/>
      <c r="HW99" s="126"/>
      <c r="HX99" s="126"/>
      <c r="HY99" s="126"/>
      <c r="HZ99" s="126"/>
      <c r="IA99" s="126"/>
      <c r="IB99" s="126"/>
      <c r="IC99" s="126"/>
      <c r="ID99" s="126"/>
      <c r="IE99" s="126"/>
      <c r="IF99" s="126"/>
      <c r="IG99" s="126"/>
      <c r="IH99" s="126"/>
      <c r="II99" s="126"/>
      <c r="IJ99" s="126"/>
      <c r="IK99" s="126"/>
      <c r="IL99" s="126"/>
      <c r="IM99" s="126"/>
      <c r="IN99" s="126"/>
      <c r="IO99" s="126"/>
      <c r="IP99" s="126"/>
      <c r="IQ99" s="126"/>
      <c r="IR99" s="126"/>
      <c r="IS99" s="126"/>
      <c r="IT99" s="126"/>
      <c r="IU99" s="126"/>
    </row>
    <row r="100" spans="1:255" s="127" customFormat="1">
      <c r="A100" s="47"/>
      <c r="B100" s="125"/>
      <c r="C100" s="125"/>
      <c r="D100" s="126"/>
      <c r="E100" s="126"/>
      <c r="F100" s="126"/>
      <c r="G100" s="126"/>
      <c r="H100" s="126"/>
      <c r="I100" s="126"/>
      <c r="J100" s="126"/>
      <c r="K100" s="126"/>
      <c r="L100" s="126"/>
      <c r="M100" s="126"/>
      <c r="N100" s="126"/>
      <c r="O100" s="126"/>
      <c r="P100" s="126"/>
      <c r="Q100" s="126"/>
      <c r="R100" s="126"/>
      <c r="S100" s="126"/>
      <c r="T100" s="126"/>
      <c r="U100" s="126"/>
      <c r="V100" s="126"/>
      <c r="W100" s="126"/>
      <c r="X100" s="126"/>
      <c r="Y100" s="126"/>
      <c r="Z100" s="126"/>
      <c r="AA100" s="126"/>
      <c r="AB100" s="126"/>
      <c r="AC100" s="126"/>
      <c r="AD100" s="126"/>
      <c r="AE100" s="126"/>
      <c r="AF100" s="126"/>
      <c r="AG100" s="126"/>
      <c r="AH100" s="126"/>
      <c r="AI100" s="126"/>
      <c r="AJ100" s="126"/>
      <c r="AK100" s="126"/>
      <c r="AL100" s="126"/>
      <c r="AM100" s="126"/>
      <c r="AN100" s="126"/>
      <c r="AO100" s="126"/>
      <c r="AP100" s="126"/>
      <c r="AQ100" s="126"/>
      <c r="AR100" s="126"/>
      <c r="AS100" s="126"/>
      <c r="AT100" s="126"/>
      <c r="AU100" s="126"/>
      <c r="AV100" s="126"/>
      <c r="AW100" s="126"/>
      <c r="AX100" s="126"/>
      <c r="AY100" s="126"/>
      <c r="AZ100" s="126"/>
      <c r="BA100" s="126"/>
      <c r="BB100" s="126"/>
      <c r="BC100" s="126"/>
      <c r="BD100" s="126"/>
      <c r="BE100" s="126"/>
      <c r="BF100" s="126"/>
      <c r="BG100" s="126"/>
      <c r="BH100" s="126"/>
      <c r="BI100" s="126"/>
      <c r="BJ100" s="126"/>
      <c r="BK100" s="126"/>
      <c r="BL100" s="126"/>
      <c r="BM100" s="126"/>
      <c r="BN100" s="126"/>
      <c r="BO100" s="126"/>
      <c r="BP100" s="126"/>
      <c r="BQ100" s="126"/>
      <c r="BR100" s="126"/>
      <c r="BS100" s="126"/>
      <c r="BT100" s="126"/>
      <c r="BU100" s="126"/>
      <c r="BV100" s="126"/>
      <c r="BW100" s="126"/>
      <c r="BX100" s="126"/>
      <c r="BY100" s="126"/>
      <c r="BZ100" s="126"/>
      <c r="CA100" s="126"/>
      <c r="CB100" s="126"/>
      <c r="CC100" s="126"/>
      <c r="CD100" s="126"/>
      <c r="CE100" s="126"/>
      <c r="CF100" s="126"/>
      <c r="CG100" s="126"/>
      <c r="CH100" s="126"/>
      <c r="CI100" s="126"/>
      <c r="CJ100" s="126"/>
      <c r="CK100" s="126"/>
      <c r="CL100" s="126"/>
      <c r="CM100" s="126"/>
      <c r="CN100" s="126"/>
      <c r="CO100" s="126"/>
      <c r="CP100" s="126"/>
      <c r="CQ100" s="126"/>
      <c r="CR100" s="126"/>
      <c r="CS100" s="126"/>
      <c r="CT100" s="126"/>
      <c r="CU100" s="126"/>
      <c r="CV100" s="126"/>
      <c r="CW100" s="126"/>
      <c r="CX100" s="126"/>
      <c r="CY100" s="126"/>
      <c r="CZ100" s="126"/>
      <c r="DA100" s="126"/>
      <c r="DB100" s="126"/>
      <c r="DC100" s="126"/>
      <c r="DD100" s="126"/>
      <c r="DE100" s="126"/>
      <c r="DF100" s="126"/>
      <c r="DG100" s="126"/>
      <c r="DH100" s="126"/>
      <c r="DI100" s="126"/>
      <c r="DJ100" s="126"/>
      <c r="DK100" s="126"/>
      <c r="DL100" s="126"/>
      <c r="DM100" s="126"/>
      <c r="DN100" s="126"/>
      <c r="DO100" s="126"/>
      <c r="DP100" s="126"/>
      <c r="DQ100" s="126"/>
      <c r="DR100" s="126"/>
      <c r="DS100" s="126"/>
      <c r="DT100" s="126"/>
      <c r="DU100" s="126"/>
      <c r="DV100" s="126"/>
      <c r="DW100" s="126"/>
      <c r="DX100" s="126"/>
      <c r="DY100" s="126"/>
      <c r="DZ100" s="126"/>
      <c r="EA100" s="126"/>
      <c r="EB100" s="126"/>
      <c r="EC100" s="126"/>
      <c r="ED100" s="126"/>
      <c r="EE100" s="126"/>
      <c r="EF100" s="126"/>
      <c r="EG100" s="126"/>
      <c r="EH100" s="126"/>
      <c r="EI100" s="126"/>
      <c r="EJ100" s="126"/>
      <c r="EK100" s="126"/>
      <c r="EL100" s="126"/>
      <c r="EM100" s="126"/>
      <c r="EN100" s="126"/>
      <c r="EO100" s="126"/>
      <c r="EP100" s="126"/>
      <c r="EQ100" s="126"/>
      <c r="ER100" s="126"/>
      <c r="ES100" s="126"/>
      <c r="ET100" s="126"/>
      <c r="EU100" s="126"/>
      <c r="EV100" s="126"/>
      <c r="EW100" s="126"/>
      <c r="EX100" s="126"/>
      <c r="EY100" s="126"/>
      <c r="EZ100" s="126"/>
      <c r="FA100" s="126"/>
      <c r="FB100" s="126"/>
      <c r="FC100" s="126"/>
      <c r="FD100" s="126"/>
      <c r="FE100" s="126"/>
      <c r="FF100" s="126"/>
      <c r="FG100" s="126"/>
      <c r="FH100" s="126"/>
      <c r="FI100" s="126"/>
      <c r="FJ100" s="126"/>
      <c r="FK100" s="126"/>
      <c r="FL100" s="126"/>
      <c r="FM100" s="126"/>
      <c r="FN100" s="126"/>
      <c r="FO100" s="126"/>
      <c r="FP100" s="126"/>
      <c r="FQ100" s="126"/>
      <c r="FR100" s="126"/>
      <c r="FS100" s="126"/>
      <c r="FT100" s="126"/>
      <c r="FU100" s="126"/>
      <c r="FV100" s="126"/>
      <c r="FW100" s="126"/>
      <c r="FX100" s="126"/>
      <c r="FY100" s="126"/>
      <c r="FZ100" s="126"/>
      <c r="GA100" s="126"/>
      <c r="GB100" s="126"/>
      <c r="GC100" s="126"/>
      <c r="GD100" s="126"/>
      <c r="GE100" s="126"/>
      <c r="GF100" s="126"/>
      <c r="GG100" s="126"/>
      <c r="GH100" s="126"/>
      <c r="GI100" s="126"/>
      <c r="GJ100" s="126"/>
      <c r="GK100" s="126"/>
      <c r="GL100" s="126"/>
      <c r="GM100" s="126"/>
      <c r="GN100" s="126"/>
      <c r="GO100" s="126"/>
      <c r="GP100" s="126"/>
      <c r="GQ100" s="126"/>
      <c r="GR100" s="126"/>
      <c r="GS100" s="126"/>
      <c r="GT100" s="126"/>
      <c r="GU100" s="126"/>
      <c r="GV100" s="126"/>
      <c r="GW100" s="126"/>
      <c r="GX100" s="126"/>
      <c r="GY100" s="126"/>
      <c r="GZ100" s="126"/>
      <c r="HA100" s="126"/>
      <c r="HB100" s="126"/>
      <c r="HC100" s="126"/>
      <c r="HD100" s="126"/>
      <c r="HE100" s="126"/>
      <c r="HF100" s="126"/>
      <c r="HG100" s="126"/>
      <c r="HH100" s="126"/>
      <c r="HI100" s="126"/>
      <c r="HJ100" s="126"/>
      <c r="HK100" s="126"/>
      <c r="HL100" s="126"/>
      <c r="HM100" s="126"/>
      <c r="HN100" s="126"/>
      <c r="HO100" s="126"/>
      <c r="HP100" s="126"/>
      <c r="HQ100" s="126"/>
      <c r="HR100" s="126"/>
      <c r="HS100" s="126"/>
      <c r="HT100" s="126"/>
      <c r="HU100" s="126"/>
      <c r="HV100" s="126"/>
      <c r="HW100" s="126"/>
      <c r="HX100" s="126"/>
      <c r="HY100" s="126"/>
      <c r="HZ100" s="126"/>
      <c r="IA100" s="126"/>
      <c r="IB100" s="126"/>
      <c r="IC100" s="126"/>
      <c r="ID100" s="126"/>
      <c r="IE100" s="126"/>
      <c r="IF100" s="126"/>
      <c r="IG100" s="126"/>
      <c r="IH100" s="126"/>
      <c r="II100" s="126"/>
      <c r="IJ100" s="126"/>
      <c r="IK100" s="126"/>
      <c r="IL100" s="126"/>
      <c r="IM100" s="126"/>
      <c r="IN100" s="126"/>
      <c r="IO100" s="126"/>
      <c r="IP100" s="126"/>
      <c r="IQ100" s="126"/>
      <c r="IR100" s="126"/>
      <c r="IS100" s="126"/>
      <c r="IT100" s="126"/>
      <c r="IU100" s="126"/>
    </row>
    <row r="101" spans="1:255" s="127" customFormat="1" ht="15">
      <c r="A101" s="58" t="s">
        <v>803</v>
      </c>
      <c r="B101" s="125"/>
      <c r="C101" s="125"/>
      <c r="D101" s="126"/>
      <c r="E101" s="126"/>
      <c r="F101" s="126"/>
      <c r="G101" s="126"/>
      <c r="H101" s="126"/>
      <c r="I101" s="126"/>
      <c r="J101" s="126"/>
      <c r="K101" s="126"/>
      <c r="L101" s="126"/>
      <c r="M101" s="126"/>
      <c r="N101" s="126"/>
      <c r="O101" s="126"/>
      <c r="P101" s="126"/>
      <c r="Q101" s="126"/>
      <c r="R101" s="126"/>
      <c r="S101" s="126"/>
      <c r="T101" s="126"/>
      <c r="U101" s="126"/>
      <c r="V101" s="126"/>
      <c r="W101" s="126"/>
      <c r="X101" s="126"/>
      <c r="Y101" s="126"/>
      <c r="Z101" s="126"/>
      <c r="AA101" s="126"/>
      <c r="AB101" s="126"/>
      <c r="AC101" s="126"/>
      <c r="AD101" s="126"/>
      <c r="AE101" s="126"/>
      <c r="AF101" s="126"/>
      <c r="AG101" s="126"/>
      <c r="AH101" s="126"/>
      <c r="AI101" s="126"/>
      <c r="AJ101" s="126"/>
      <c r="AK101" s="126"/>
      <c r="AL101" s="126"/>
      <c r="AM101" s="126"/>
      <c r="AN101" s="126"/>
      <c r="AO101" s="126"/>
      <c r="AP101" s="126"/>
      <c r="AQ101" s="126"/>
      <c r="AR101" s="126"/>
      <c r="AS101" s="126"/>
      <c r="AT101" s="126"/>
      <c r="AU101" s="126"/>
      <c r="AV101" s="126"/>
      <c r="AW101" s="126"/>
      <c r="AX101" s="126"/>
      <c r="AY101" s="126"/>
      <c r="AZ101" s="126"/>
      <c r="BA101" s="126"/>
      <c r="BB101" s="126"/>
      <c r="BC101" s="126"/>
      <c r="BD101" s="126"/>
      <c r="BE101" s="126"/>
      <c r="BF101" s="126"/>
      <c r="BG101" s="126"/>
      <c r="BH101" s="126"/>
      <c r="BI101" s="126"/>
      <c r="BJ101" s="126"/>
      <c r="BK101" s="126"/>
      <c r="BL101" s="126"/>
      <c r="BM101" s="126"/>
      <c r="BN101" s="126"/>
      <c r="BO101" s="126"/>
      <c r="BP101" s="126"/>
      <c r="BQ101" s="126"/>
      <c r="BR101" s="126"/>
      <c r="BS101" s="126"/>
      <c r="BT101" s="126"/>
      <c r="BU101" s="126"/>
      <c r="BV101" s="126"/>
      <c r="BW101" s="126"/>
      <c r="BX101" s="126"/>
      <c r="BY101" s="126"/>
      <c r="BZ101" s="126"/>
      <c r="CA101" s="126"/>
      <c r="CB101" s="126"/>
      <c r="CC101" s="126"/>
      <c r="CD101" s="126"/>
      <c r="CE101" s="126"/>
      <c r="CF101" s="126"/>
      <c r="CG101" s="126"/>
      <c r="CH101" s="126"/>
      <c r="CI101" s="126"/>
      <c r="CJ101" s="126"/>
      <c r="CK101" s="126"/>
      <c r="CL101" s="126"/>
      <c r="CM101" s="126"/>
      <c r="CN101" s="126"/>
      <c r="CO101" s="126"/>
      <c r="CP101" s="126"/>
      <c r="CQ101" s="126"/>
      <c r="CR101" s="126"/>
      <c r="CS101" s="126"/>
      <c r="CT101" s="126"/>
      <c r="CU101" s="126"/>
      <c r="CV101" s="126"/>
      <c r="CW101" s="126"/>
      <c r="CX101" s="126"/>
      <c r="CY101" s="126"/>
      <c r="CZ101" s="126"/>
      <c r="DA101" s="126"/>
      <c r="DB101" s="126"/>
      <c r="DC101" s="126"/>
      <c r="DD101" s="126"/>
      <c r="DE101" s="126"/>
      <c r="DF101" s="126"/>
      <c r="DG101" s="126"/>
      <c r="DH101" s="126"/>
      <c r="DI101" s="126"/>
      <c r="DJ101" s="126"/>
      <c r="DK101" s="126"/>
      <c r="DL101" s="126"/>
      <c r="DM101" s="126"/>
      <c r="DN101" s="126"/>
      <c r="DO101" s="126"/>
      <c r="DP101" s="126"/>
      <c r="DQ101" s="126"/>
      <c r="DR101" s="126"/>
      <c r="DS101" s="126"/>
      <c r="DT101" s="126"/>
      <c r="DU101" s="126"/>
      <c r="DV101" s="126"/>
      <c r="DW101" s="126"/>
      <c r="DX101" s="126"/>
      <c r="DY101" s="126"/>
      <c r="DZ101" s="126"/>
      <c r="EA101" s="126"/>
      <c r="EB101" s="126"/>
      <c r="EC101" s="126"/>
      <c r="ED101" s="126"/>
      <c r="EE101" s="126"/>
      <c r="EF101" s="126"/>
      <c r="EG101" s="126"/>
      <c r="EH101" s="126"/>
      <c r="EI101" s="126"/>
      <c r="EJ101" s="126"/>
      <c r="EK101" s="126"/>
      <c r="EL101" s="126"/>
      <c r="EM101" s="126"/>
      <c r="EN101" s="126"/>
      <c r="EO101" s="126"/>
      <c r="EP101" s="126"/>
      <c r="EQ101" s="126"/>
      <c r="ER101" s="126"/>
      <c r="ES101" s="126"/>
      <c r="ET101" s="126"/>
      <c r="EU101" s="126"/>
      <c r="EV101" s="126"/>
      <c r="EW101" s="126"/>
      <c r="EX101" s="126"/>
      <c r="EY101" s="126"/>
      <c r="EZ101" s="126"/>
      <c r="FA101" s="126"/>
      <c r="FB101" s="126"/>
      <c r="FC101" s="126"/>
      <c r="FD101" s="126"/>
      <c r="FE101" s="126"/>
      <c r="FF101" s="126"/>
      <c r="FG101" s="126"/>
      <c r="FH101" s="126"/>
      <c r="FI101" s="126"/>
      <c r="FJ101" s="126"/>
      <c r="FK101" s="126"/>
      <c r="FL101" s="126"/>
      <c r="FM101" s="126"/>
      <c r="FN101" s="126"/>
      <c r="FO101" s="126"/>
      <c r="FP101" s="126"/>
      <c r="FQ101" s="126"/>
      <c r="FR101" s="126"/>
      <c r="FS101" s="126"/>
      <c r="FT101" s="126"/>
      <c r="FU101" s="126"/>
      <c r="FV101" s="126"/>
      <c r="FW101" s="126"/>
      <c r="FX101" s="126"/>
      <c r="FY101" s="126"/>
      <c r="FZ101" s="126"/>
      <c r="GA101" s="126"/>
      <c r="GB101" s="126"/>
      <c r="GC101" s="126"/>
      <c r="GD101" s="126"/>
      <c r="GE101" s="126"/>
      <c r="GF101" s="126"/>
      <c r="GG101" s="126"/>
      <c r="GH101" s="126"/>
      <c r="GI101" s="126"/>
      <c r="GJ101" s="126"/>
      <c r="GK101" s="126"/>
      <c r="GL101" s="126"/>
      <c r="GM101" s="126"/>
      <c r="GN101" s="126"/>
      <c r="GO101" s="126"/>
      <c r="GP101" s="126"/>
      <c r="GQ101" s="126"/>
      <c r="GR101" s="126"/>
      <c r="GS101" s="126"/>
      <c r="GT101" s="126"/>
      <c r="GU101" s="126"/>
      <c r="GV101" s="126"/>
      <c r="GW101" s="126"/>
      <c r="GX101" s="126"/>
      <c r="GY101" s="126"/>
      <c r="GZ101" s="126"/>
      <c r="HA101" s="126"/>
      <c r="HB101" s="126"/>
      <c r="HC101" s="126"/>
      <c r="HD101" s="126"/>
      <c r="HE101" s="126"/>
      <c r="HF101" s="126"/>
      <c r="HG101" s="126"/>
      <c r="HH101" s="126"/>
      <c r="HI101" s="126"/>
      <c r="HJ101" s="126"/>
      <c r="HK101" s="126"/>
      <c r="HL101" s="126"/>
      <c r="HM101" s="126"/>
      <c r="HN101" s="126"/>
      <c r="HO101" s="126"/>
      <c r="HP101" s="126"/>
      <c r="HQ101" s="126"/>
      <c r="HR101" s="126"/>
      <c r="HS101" s="126"/>
      <c r="HT101" s="126"/>
      <c r="HU101" s="126"/>
      <c r="HV101" s="126"/>
      <c r="HW101" s="126"/>
      <c r="HX101" s="126"/>
      <c r="HY101" s="126"/>
      <c r="HZ101" s="126"/>
      <c r="IA101" s="126"/>
      <c r="IB101" s="126"/>
      <c r="IC101" s="126"/>
      <c r="ID101" s="126"/>
      <c r="IE101" s="126"/>
      <c r="IF101" s="126"/>
      <c r="IG101" s="126"/>
      <c r="IH101" s="126"/>
      <c r="II101" s="126"/>
      <c r="IJ101" s="126"/>
      <c r="IK101" s="126"/>
      <c r="IL101" s="126"/>
      <c r="IM101" s="126"/>
      <c r="IN101" s="126"/>
      <c r="IO101" s="126"/>
      <c r="IP101" s="126"/>
      <c r="IQ101" s="126"/>
      <c r="IR101" s="126"/>
      <c r="IS101" s="126"/>
      <c r="IT101" s="126"/>
      <c r="IU101" s="126"/>
    </row>
    <row r="102" spans="1:255" s="127" customFormat="1">
      <c r="A102" s="128" t="s">
        <v>804</v>
      </c>
      <c r="B102" s="125"/>
      <c r="C102" s="125"/>
      <c r="D102" s="126"/>
      <c r="E102" s="126"/>
      <c r="F102" s="126"/>
      <c r="G102" s="126"/>
      <c r="H102" s="126"/>
      <c r="I102" s="126"/>
      <c r="J102" s="126"/>
      <c r="K102" s="126"/>
      <c r="L102" s="126"/>
      <c r="M102" s="126"/>
      <c r="N102" s="126"/>
      <c r="O102" s="126"/>
      <c r="P102" s="126"/>
      <c r="Q102" s="126"/>
      <c r="R102" s="126"/>
      <c r="S102" s="126"/>
      <c r="T102" s="126"/>
      <c r="U102" s="126"/>
      <c r="V102" s="126"/>
      <c r="W102" s="126"/>
      <c r="X102" s="126"/>
      <c r="Y102" s="126"/>
      <c r="Z102" s="126"/>
      <c r="AA102" s="126"/>
      <c r="AB102" s="126"/>
      <c r="AC102" s="126"/>
      <c r="AD102" s="126"/>
      <c r="AE102" s="126"/>
      <c r="AF102" s="126"/>
      <c r="AG102" s="126"/>
      <c r="AH102" s="126"/>
      <c r="AI102" s="126"/>
      <c r="AJ102" s="126"/>
      <c r="AK102" s="126"/>
      <c r="AL102" s="126"/>
      <c r="AM102" s="126"/>
      <c r="AN102" s="126"/>
      <c r="AO102" s="126"/>
      <c r="AP102" s="126"/>
      <c r="AQ102" s="126"/>
      <c r="AR102" s="126"/>
      <c r="AS102" s="126"/>
      <c r="AT102" s="126"/>
      <c r="AU102" s="126"/>
      <c r="AV102" s="126"/>
      <c r="AW102" s="126"/>
      <c r="AX102" s="126"/>
      <c r="AY102" s="126"/>
      <c r="AZ102" s="126"/>
      <c r="BA102" s="126"/>
      <c r="BB102" s="126"/>
      <c r="BC102" s="126"/>
      <c r="BD102" s="126"/>
      <c r="BE102" s="126"/>
      <c r="BF102" s="126"/>
      <c r="BG102" s="126"/>
      <c r="BH102" s="126"/>
      <c r="BI102" s="126"/>
      <c r="BJ102" s="126"/>
      <c r="BK102" s="126"/>
      <c r="BL102" s="126"/>
      <c r="BM102" s="126"/>
      <c r="BN102" s="126"/>
      <c r="BO102" s="126"/>
      <c r="BP102" s="126"/>
      <c r="BQ102" s="126"/>
      <c r="BR102" s="126"/>
      <c r="BS102" s="126"/>
      <c r="BT102" s="126"/>
      <c r="BU102" s="126"/>
      <c r="BV102" s="126"/>
      <c r="BW102" s="126"/>
      <c r="BX102" s="126"/>
      <c r="BY102" s="126"/>
      <c r="BZ102" s="126"/>
      <c r="CA102" s="126"/>
      <c r="CB102" s="126"/>
      <c r="CC102" s="126"/>
      <c r="CD102" s="126"/>
      <c r="CE102" s="126"/>
      <c r="CF102" s="126"/>
      <c r="CG102" s="126"/>
      <c r="CH102" s="126"/>
      <c r="CI102" s="126"/>
      <c r="CJ102" s="126"/>
      <c r="CK102" s="126"/>
      <c r="CL102" s="126"/>
      <c r="CM102" s="126"/>
      <c r="CN102" s="126"/>
      <c r="CO102" s="126"/>
      <c r="CP102" s="126"/>
      <c r="CQ102" s="126"/>
      <c r="CR102" s="126"/>
      <c r="CS102" s="126"/>
      <c r="CT102" s="126"/>
      <c r="CU102" s="126"/>
      <c r="CV102" s="126"/>
      <c r="CW102" s="126"/>
      <c r="CX102" s="126"/>
      <c r="CY102" s="126"/>
      <c r="CZ102" s="126"/>
      <c r="DA102" s="126"/>
      <c r="DB102" s="126"/>
      <c r="DC102" s="126"/>
      <c r="DD102" s="126"/>
      <c r="DE102" s="126"/>
      <c r="DF102" s="126"/>
      <c r="DG102" s="126"/>
      <c r="DH102" s="126"/>
      <c r="DI102" s="126"/>
      <c r="DJ102" s="126"/>
      <c r="DK102" s="126"/>
      <c r="DL102" s="126"/>
      <c r="DM102" s="126"/>
      <c r="DN102" s="126"/>
      <c r="DO102" s="126"/>
      <c r="DP102" s="126"/>
      <c r="DQ102" s="126"/>
      <c r="DR102" s="126"/>
      <c r="DS102" s="126"/>
      <c r="DT102" s="126"/>
      <c r="DU102" s="126"/>
      <c r="DV102" s="126"/>
      <c r="DW102" s="126"/>
      <c r="DX102" s="126"/>
      <c r="DY102" s="126"/>
      <c r="DZ102" s="126"/>
      <c r="EA102" s="126"/>
      <c r="EB102" s="126"/>
      <c r="EC102" s="126"/>
      <c r="ED102" s="126"/>
      <c r="EE102" s="126"/>
      <c r="EF102" s="126"/>
      <c r="EG102" s="126"/>
      <c r="EH102" s="126"/>
      <c r="EI102" s="126"/>
      <c r="EJ102" s="126"/>
      <c r="EK102" s="126"/>
      <c r="EL102" s="126"/>
      <c r="EM102" s="126"/>
      <c r="EN102" s="126"/>
      <c r="EO102" s="126"/>
      <c r="EP102" s="126"/>
      <c r="EQ102" s="126"/>
      <c r="ER102" s="126"/>
      <c r="ES102" s="126"/>
      <c r="ET102" s="126"/>
      <c r="EU102" s="126"/>
      <c r="EV102" s="126"/>
      <c r="EW102" s="126"/>
      <c r="EX102" s="126"/>
      <c r="EY102" s="126"/>
      <c r="EZ102" s="126"/>
      <c r="FA102" s="126"/>
      <c r="FB102" s="126"/>
      <c r="FC102" s="126"/>
      <c r="FD102" s="126"/>
      <c r="FE102" s="126"/>
      <c r="FF102" s="126"/>
      <c r="FG102" s="126"/>
      <c r="FH102" s="126"/>
      <c r="FI102" s="126"/>
      <c r="FJ102" s="126"/>
      <c r="FK102" s="126"/>
      <c r="FL102" s="126"/>
      <c r="FM102" s="126"/>
      <c r="FN102" s="126"/>
      <c r="FO102" s="126"/>
      <c r="FP102" s="126"/>
      <c r="FQ102" s="126"/>
      <c r="FR102" s="126"/>
      <c r="FS102" s="126"/>
      <c r="FT102" s="126"/>
      <c r="FU102" s="126"/>
      <c r="FV102" s="126"/>
      <c r="FW102" s="126"/>
      <c r="FX102" s="126"/>
      <c r="FY102" s="126"/>
      <c r="FZ102" s="126"/>
      <c r="GA102" s="126"/>
      <c r="GB102" s="126"/>
      <c r="GC102" s="126"/>
      <c r="GD102" s="126"/>
      <c r="GE102" s="126"/>
      <c r="GF102" s="126"/>
      <c r="GG102" s="126"/>
      <c r="GH102" s="126"/>
      <c r="GI102" s="126"/>
      <c r="GJ102" s="126"/>
      <c r="GK102" s="126"/>
      <c r="GL102" s="126"/>
      <c r="GM102" s="126"/>
      <c r="GN102" s="126"/>
      <c r="GO102" s="126"/>
      <c r="GP102" s="126"/>
      <c r="GQ102" s="126"/>
      <c r="GR102" s="126"/>
      <c r="GS102" s="126"/>
      <c r="GT102" s="126"/>
      <c r="GU102" s="126"/>
      <c r="GV102" s="126"/>
      <c r="GW102" s="126"/>
      <c r="GX102" s="126"/>
      <c r="GY102" s="126"/>
      <c r="GZ102" s="126"/>
      <c r="HA102" s="126"/>
      <c r="HB102" s="126"/>
      <c r="HC102" s="126"/>
      <c r="HD102" s="126"/>
      <c r="HE102" s="126"/>
      <c r="HF102" s="126"/>
      <c r="HG102" s="126"/>
      <c r="HH102" s="126"/>
      <c r="HI102" s="126"/>
      <c r="HJ102" s="126"/>
      <c r="HK102" s="126"/>
      <c r="HL102" s="126"/>
      <c r="HM102" s="126"/>
      <c r="HN102" s="126"/>
      <c r="HO102" s="126"/>
      <c r="HP102" s="126"/>
      <c r="HQ102" s="126"/>
      <c r="HR102" s="126"/>
      <c r="HS102" s="126"/>
      <c r="HT102" s="126"/>
      <c r="HU102" s="126"/>
      <c r="HV102" s="126"/>
      <c r="HW102" s="126"/>
      <c r="HX102" s="126"/>
      <c r="HY102" s="126"/>
      <c r="HZ102" s="126"/>
      <c r="IA102" s="126"/>
      <c r="IB102" s="126"/>
      <c r="IC102" s="126"/>
      <c r="ID102" s="126"/>
      <c r="IE102" s="126"/>
      <c r="IF102" s="126"/>
      <c r="IG102" s="126"/>
      <c r="IH102" s="126"/>
      <c r="II102" s="126"/>
      <c r="IJ102" s="126"/>
      <c r="IK102" s="126"/>
      <c r="IL102" s="126"/>
      <c r="IM102" s="126"/>
      <c r="IN102" s="126"/>
      <c r="IO102" s="126"/>
      <c r="IP102" s="126"/>
      <c r="IQ102" s="126"/>
      <c r="IR102" s="126"/>
      <c r="IS102" s="126"/>
      <c r="IT102" s="126"/>
      <c r="IU102" s="126"/>
    </row>
    <row r="103" spans="1:255" s="127" customFormat="1">
      <c r="A103" s="128" t="s">
        <v>795</v>
      </c>
      <c r="B103" s="125"/>
      <c r="C103" s="125"/>
      <c r="D103" s="126"/>
      <c r="E103" s="126"/>
      <c r="F103" s="126"/>
      <c r="G103" s="126"/>
      <c r="H103" s="126"/>
      <c r="I103" s="126"/>
      <c r="J103" s="126"/>
      <c r="K103" s="126"/>
      <c r="L103" s="126"/>
      <c r="M103" s="126"/>
      <c r="N103" s="126"/>
      <c r="O103" s="126"/>
      <c r="P103" s="126"/>
      <c r="Q103" s="126"/>
      <c r="R103" s="126"/>
      <c r="S103" s="126"/>
      <c r="T103" s="126"/>
      <c r="U103" s="126"/>
      <c r="V103" s="126"/>
      <c r="W103" s="126"/>
      <c r="X103" s="126"/>
      <c r="Y103" s="126"/>
      <c r="Z103" s="126"/>
      <c r="AA103" s="126"/>
      <c r="AB103" s="126"/>
      <c r="AC103" s="126"/>
      <c r="AD103" s="126"/>
      <c r="AE103" s="126"/>
      <c r="AF103" s="126"/>
      <c r="AG103" s="126"/>
      <c r="AH103" s="126"/>
      <c r="AI103" s="126"/>
      <c r="AJ103" s="126"/>
      <c r="AK103" s="126"/>
      <c r="AL103" s="126"/>
      <c r="AM103" s="126"/>
      <c r="AN103" s="126"/>
      <c r="AO103" s="126"/>
      <c r="AP103" s="126"/>
      <c r="AQ103" s="126"/>
      <c r="AR103" s="126"/>
      <c r="AS103" s="126"/>
      <c r="AT103" s="126"/>
      <c r="AU103" s="126"/>
      <c r="AV103" s="126"/>
      <c r="AW103" s="126"/>
      <c r="AX103" s="126"/>
      <c r="AY103" s="126"/>
      <c r="AZ103" s="126"/>
      <c r="BA103" s="126"/>
      <c r="BB103" s="126"/>
      <c r="BC103" s="126"/>
      <c r="BD103" s="126"/>
      <c r="BE103" s="126"/>
      <c r="BF103" s="126"/>
      <c r="BG103" s="126"/>
      <c r="BH103" s="126"/>
      <c r="BI103" s="126"/>
      <c r="BJ103" s="126"/>
      <c r="BK103" s="126"/>
      <c r="BL103" s="126"/>
      <c r="BM103" s="126"/>
      <c r="BN103" s="126"/>
      <c r="BO103" s="126"/>
      <c r="BP103" s="126"/>
      <c r="BQ103" s="126"/>
      <c r="BR103" s="126"/>
      <c r="BS103" s="126"/>
      <c r="BT103" s="126"/>
      <c r="BU103" s="126"/>
      <c r="BV103" s="126"/>
      <c r="BW103" s="126"/>
      <c r="BX103" s="126"/>
      <c r="BY103" s="126"/>
      <c r="BZ103" s="126"/>
      <c r="CA103" s="126"/>
      <c r="CB103" s="126"/>
      <c r="CC103" s="126"/>
      <c r="CD103" s="126"/>
      <c r="CE103" s="126"/>
      <c r="CF103" s="126"/>
      <c r="CG103" s="126"/>
      <c r="CH103" s="126"/>
      <c r="CI103" s="126"/>
      <c r="CJ103" s="126"/>
      <c r="CK103" s="126"/>
      <c r="CL103" s="126"/>
      <c r="CM103" s="126"/>
      <c r="CN103" s="126"/>
      <c r="CO103" s="126"/>
      <c r="CP103" s="126"/>
      <c r="CQ103" s="126"/>
      <c r="CR103" s="126"/>
      <c r="CS103" s="126"/>
      <c r="CT103" s="126"/>
      <c r="CU103" s="126"/>
      <c r="CV103" s="126"/>
      <c r="CW103" s="126"/>
      <c r="CX103" s="126"/>
      <c r="CY103" s="126"/>
      <c r="CZ103" s="126"/>
      <c r="DA103" s="126"/>
      <c r="DB103" s="126"/>
      <c r="DC103" s="126"/>
      <c r="DD103" s="126"/>
      <c r="DE103" s="126"/>
      <c r="DF103" s="126"/>
      <c r="DG103" s="126"/>
      <c r="DH103" s="126"/>
      <c r="DI103" s="126"/>
      <c r="DJ103" s="126"/>
      <c r="DK103" s="126"/>
      <c r="DL103" s="126"/>
      <c r="DM103" s="126"/>
      <c r="DN103" s="126"/>
      <c r="DO103" s="126"/>
      <c r="DP103" s="126"/>
      <c r="DQ103" s="126"/>
      <c r="DR103" s="126"/>
      <c r="DS103" s="126"/>
      <c r="DT103" s="126"/>
      <c r="DU103" s="126"/>
      <c r="DV103" s="126"/>
      <c r="DW103" s="126"/>
      <c r="DX103" s="126"/>
      <c r="DY103" s="126"/>
      <c r="DZ103" s="126"/>
      <c r="EA103" s="126"/>
      <c r="EB103" s="126"/>
      <c r="EC103" s="126"/>
      <c r="ED103" s="126"/>
      <c r="EE103" s="126"/>
      <c r="EF103" s="126"/>
      <c r="EG103" s="126"/>
      <c r="EH103" s="126"/>
      <c r="EI103" s="126"/>
      <c r="EJ103" s="126"/>
      <c r="EK103" s="126"/>
      <c r="EL103" s="126"/>
      <c r="EM103" s="126"/>
      <c r="EN103" s="126"/>
      <c r="EO103" s="126"/>
      <c r="EP103" s="126"/>
      <c r="EQ103" s="126"/>
      <c r="ER103" s="126"/>
      <c r="ES103" s="126"/>
      <c r="ET103" s="126"/>
      <c r="EU103" s="126"/>
      <c r="EV103" s="126"/>
      <c r="EW103" s="126"/>
      <c r="EX103" s="126"/>
      <c r="EY103" s="126"/>
      <c r="EZ103" s="126"/>
      <c r="FA103" s="126"/>
      <c r="FB103" s="126"/>
      <c r="FC103" s="126"/>
      <c r="FD103" s="126"/>
      <c r="FE103" s="126"/>
      <c r="FF103" s="126"/>
      <c r="FG103" s="126"/>
      <c r="FH103" s="126"/>
      <c r="FI103" s="126"/>
      <c r="FJ103" s="126"/>
      <c r="FK103" s="126"/>
      <c r="FL103" s="126"/>
      <c r="FM103" s="126"/>
      <c r="FN103" s="126"/>
      <c r="FO103" s="126"/>
      <c r="FP103" s="126"/>
      <c r="FQ103" s="126"/>
      <c r="FR103" s="126"/>
      <c r="FS103" s="126"/>
      <c r="FT103" s="126"/>
      <c r="FU103" s="126"/>
      <c r="FV103" s="126"/>
      <c r="FW103" s="126"/>
      <c r="FX103" s="126"/>
      <c r="FY103" s="126"/>
      <c r="FZ103" s="126"/>
      <c r="GA103" s="126"/>
      <c r="GB103" s="126"/>
      <c r="GC103" s="126"/>
      <c r="GD103" s="126"/>
      <c r="GE103" s="126"/>
      <c r="GF103" s="126"/>
      <c r="GG103" s="126"/>
      <c r="GH103" s="126"/>
      <c r="GI103" s="126"/>
      <c r="GJ103" s="126"/>
      <c r="GK103" s="126"/>
      <c r="GL103" s="126"/>
      <c r="GM103" s="126"/>
      <c r="GN103" s="126"/>
      <c r="GO103" s="126"/>
      <c r="GP103" s="126"/>
      <c r="GQ103" s="126"/>
      <c r="GR103" s="126"/>
      <c r="GS103" s="126"/>
      <c r="GT103" s="126"/>
      <c r="GU103" s="126"/>
      <c r="GV103" s="126"/>
      <c r="GW103" s="126"/>
      <c r="GX103" s="126"/>
      <c r="GY103" s="126"/>
      <c r="GZ103" s="126"/>
      <c r="HA103" s="126"/>
      <c r="HB103" s="126"/>
      <c r="HC103" s="126"/>
      <c r="HD103" s="126"/>
      <c r="HE103" s="126"/>
      <c r="HF103" s="126"/>
      <c r="HG103" s="126"/>
      <c r="HH103" s="126"/>
      <c r="HI103" s="126"/>
      <c r="HJ103" s="126"/>
      <c r="HK103" s="126"/>
      <c r="HL103" s="126"/>
      <c r="HM103" s="126"/>
      <c r="HN103" s="126"/>
      <c r="HO103" s="126"/>
      <c r="HP103" s="126"/>
      <c r="HQ103" s="126"/>
      <c r="HR103" s="126"/>
      <c r="HS103" s="126"/>
      <c r="HT103" s="126"/>
      <c r="HU103" s="126"/>
      <c r="HV103" s="126"/>
      <c r="HW103" s="126"/>
      <c r="HX103" s="126"/>
      <c r="HY103" s="126"/>
      <c r="HZ103" s="126"/>
      <c r="IA103" s="126"/>
      <c r="IB103" s="126"/>
      <c r="IC103" s="126"/>
      <c r="ID103" s="126"/>
      <c r="IE103" s="126"/>
      <c r="IF103" s="126"/>
      <c r="IG103" s="126"/>
      <c r="IH103" s="126"/>
      <c r="II103" s="126"/>
      <c r="IJ103" s="126"/>
      <c r="IK103" s="126"/>
      <c r="IL103" s="126"/>
      <c r="IM103" s="126"/>
      <c r="IN103" s="126"/>
      <c r="IO103" s="126"/>
      <c r="IP103" s="126"/>
      <c r="IQ103" s="126"/>
      <c r="IR103" s="126"/>
      <c r="IS103" s="126"/>
      <c r="IT103" s="126"/>
      <c r="IU103" s="126"/>
    </row>
    <row r="104" spans="1:255" s="127" customFormat="1" ht="42.75">
      <c r="A104" s="128" t="s">
        <v>805</v>
      </c>
      <c r="B104" s="125"/>
      <c r="C104" s="125"/>
      <c r="D104" s="126"/>
      <c r="E104" s="126"/>
      <c r="F104" s="126"/>
      <c r="G104" s="126"/>
      <c r="H104" s="126"/>
      <c r="I104" s="126"/>
      <c r="J104" s="126"/>
      <c r="K104" s="126"/>
      <c r="L104" s="126"/>
      <c r="M104" s="126"/>
      <c r="N104" s="126"/>
      <c r="O104" s="126"/>
      <c r="P104" s="126"/>
      <c r="Q104" s="126"/>
      <c r="R104" s="126"/>
      <c r="S104" s="126"/>
      <c r="T104" s="126"/>
      <c r="U104" s="126"/>
      <c r="V104" s="126"/>
      <c r="W104" s="126"/>
      <c r="X104" s="126"/>
      <c r="Y104" s="126"/>
      <c r="Z104" s="126"/>
      <c r="AA104" s="126"/>
      <c r="AB104" s="126"/>
      <c r="AC104" s="126"/>
      <c r="AD104" s="126"/>
      <c r="AE104" s="126"/>
      <c r="AF104" s="126"/>
      <c r="AG104" s="126"/>
      <c r="AH104" s="126"/>
      <c r="AI104" s="126"/>
      <c r="AJ104" s="126"/>
      <c r="AK104" s="126"/>
      <c r="AL104" s="126"/>
      <c r="AM104" s="126"/>
      <c r="AN104" s="126"/>
      <c r="AO104" s="126"/>
      <c r="AP104" s="126"/>
      <c r="AQ104" s="126"/>
      <c r="AR104" s="126"/>
      <c r="AS104" s="126"/>
      <c r="AT104" s="126"/>
      <c r="AU104" s="126"/>
      <c r="AV104" s="126"/>
      <c r="AW104" s="126"/>
      <c r="AX104" s="126"/>
      <c r="AY104" s="126"/>
      <c r="AZ104" s="126"/>
      <c r="BA104" s="126"/>
      <c r="BB104" s="126"/>
      <c r="BC104" s="126"/>
      <c r="BD104" s="126"/>
      <c r="BE104" s="126"/>
      <c r="BF104" s="126"/>
      <c r="BG104" s="126"/>
      <c r="BH104" s="126"/>
      <c r="BI104" s="126"/>
      <c r="BJ104" s="126"/>
      <c r="BK104" s="126"/>
      <c r="BL104" s="126"/>
      <c r="BM104" s="126"/>
      <c r="BN104" s="126"/>
      <c r="BO104" s="126"/>
      <c r="BP104" s="126"/>
      <c r="BQ104" s="126"/>
      <c r="BR104" s="126"/>
      <c r="BS104" s="126"/>
      <c r="BT104" s="126"/>
      <c r="BU104" s="126"/>
      <c r="BV104" s="126"/>
      <c r="BW104" s="126"/>
      <c r="BX104" s="126"/>
      <c r="BY104" s="126"/>
      <c r="BZ104" s="126"/>
      <c r="CA104" s="126"/>
      <c r="CB104" s="126"/>
      <c r="CC104" s="126"/>
      <c r="CD104" s="126"/>
      <c r="CE104" s="126"/>
      <c r="CF104" s="126"/>
      <c r="CG104" s="126"/>
      <c r="CH104" s="126"/>
      <c r="CI104" s="126"/>
      <c r="CJ104" s="126"/>
      <c r="CK104" s="126"/>
      <c r="CL104" s="126"/>
      <c r="CM104" s="126"/>
      <c r="CN104" s="126"/>
      <c r="CO104" s="126"/>
      <c r="CP104" s="126"/>
      <c r="CQ104" s="126"/>
      <c r="CR104" s="126"/>
      <c r="CS104" s="126"/>
      <c r="CT104" s="126"/>
      <c r="CU104" s="126"/>
      <c r="CV104" s="126"/>
      <c r="CW104" s="126"/>
      <c r="CX104" s="126"/>
      <c r="CY104" s="126"/>
      <c r="CZ104" s="126"/>
      <c r="DA104" s="126"/>
      <c r="DB104" s="126"/>
      <c r="DC104" s="126"/>
      <c r="DD104" s="126"/>
      <c r="DE104" s="126"/>
      <c r="DF104" s="126"/>
      <c r="DG104" s="126"/>
      <c r="DH104" s="126"/>
      <c r="DI104" s="126"/>
      <c r="DJ104" s="126"/>
      <c r="DK104" s="126"/>
      <c r="DL104" s="126"/>
      <c r="DM104" s="126"/>
      <c r="DN104" s="126"/>
      <c r="DO104" s="126"/>
      <c r="DP104" s="126"/>
      <c r="DQ104" s="126"/>
      <c r="DR104" s="126"/>
      <c r="DS104" s="126"/>
      <c r="DT104" s="126"/>
      <c r="DU104" s="126"/>
      <c r="DV104" s="126"/>
      <c r="DW104" s="126"/>
      <c r="DX104" s="126"/>
      <c r="DY104" s="126"/>
      <c r="DZ104" s="126"/>
      <c r="EA104" s="126"/>
      <c r="EB104" s="126"/>
      <c r="EC104" s="126"/>
      <c r="ED104" s="126"/>
      <c r="EE104" s="126"/>
      <c r="EF104" s="126"/>
      <c r="EG104" s="126"/>
      <c r="EH104" s="126"/>
      <c r="EI104" s="126"/>
      <c r="EJ104" s="126"/>
      <c r="EK104" s="126"/>
      <c r="EL104" s="126"/>
      <c r="EM104" s="126"/>
      <c r="EN104" s="126"/>
      <c r="EO104" s="126"/>
      <c r="EP104" s="126"/>
      <c r="EQ104" s="126"/>
      <c r="ER104" s="126"/>
      <c r="ES104" s="126"/>
      <c r="ET104" s="126"/>
      <c r="EU104" s="126"/>
      <c r="EV104" s="126"/>
      <c r="EW104" s="126"/>
      <c r="EX104" s="126"/>
      <c r="EY104" s="126"/>
      <c r="EZ104" s="126"/>
      <c r="FA104" s="126"/>
      <c r="FB104" s="126"/>
      <c r="FC104" s="126"/>
      <c r="FD104" s="126"/>
      <c r="FE104" s="126"/>
      <c r="FF104" s="126"/>
      <c r="FG104" s="126"/>
      <c r="FH104" s="126"/>
      <c r="FI104" s="126"/>
      <c r="FJ104" s="126"/>
      <c r="FK104" s="126"/>
      <c r="FL104" s="126"/>
      <c r="FM104" s="126"/>
      <c r="FN104" s="126"/>
      <c r="FO104" s="126"/>
      <c r="FP104" s="126"/>
      <c r="FQ104" s="126"/>
      <c r="FR104" s="126"/>
      <c r="FS104" s="126"/>
      <c r="FT104" s="126"/>
      <c r="FU104" s="126"/>
      <c r="FV104" s="126"/>
      <c r="FW104" s="126"/>
      <c r="FX104" s="126"/>
      <c r="FY104" s="126"/>
      <c r="FZ104" s="126"/>
      <c r="GA104" s="126"/>
      <c r="GB104" s="126"/>
      <c r="GC104" s="126"/>
      <c r="GD104" s="126"/>
      <c r="GE104" s="126"/>
      <c r="GF104" s="126"/>
      <c r="GG104" s="126"/>
      <c r="GH104" s="126"/>
      <c r="GI104" s="126"/>
      <c r="GJ104" s="126"/>
      <c r="GK104" s="126"/>
      <c r="GL104" s="126"/>
      <c r="GM104" s="126"/>
      <c r="GN104" s="126"/>
      <c r="GO104" s="126"/>
      <c r="GP104" s="126"/>
      <c r="GQ104" s="126"/>
      <c r="GR104" s="126"/>
      <c r="GS104" s="126"/>
      <c r="GT104" s="126"/>
      <c r="GU104" s="126"/>
      <c r="GV104" s="126"/>
      <c r="GW104" s="126"/>
      <c r="GX104" s="126"/>
      <c r="GY104" s="126"/>
      <c r="GZ104" s="126"/>
      <c r="HA104" s="126"/>
      <c r="HB104" s="126"/>
      <c r="HC104" s="126"/>
      <c r="HD104" s="126"/>
      <c r="HE104" s="126"/>
      <c r="HF104" s="126"/>
      <c r="HG104" s="126"/>
      <c r="HH104" s="126"/>
      <c r="HI104" s="126"/>
      <c r="HJ104" s="126"/>
      <c r="HK104" s="126"/>
      <c r="HL104" s="126"/>
      <c r="HM104" s="126"/>
      <c r="HN104" s="126"/>
      <c r="HO104" s="126"/>
      <c r="HP104" s="126"/>
      <c r="HQ104" s="126"/>
      <c r="HR104" s="126"/>
      <c r="HS104" s="126"/>
      <c r="HT104" s="126"/>
      <c r="HU104" s="126"/>
      <c r="HV104" s="126"/>
      <c r="HW104" s="126"/>
      <c r="HX104" s="126"/>
      <c r="HY104" s="126"/>
      <c r="HZ104" s="126"/>
      <c r="IA104" s="126"/>
      <c r="IB104" s="126"/>
      <c r="IC104" s="126"/>
      <c r="ID104" s="126"/>
      <c r="IE104" s="126"/>
      <c r="IF104" s="126"/>
      <c r="IG104" s="126"/>
      <c r="IH104" s="126"/>
      <c r="II104" s="126"/>
      <c r="IJ104" s="126"/>
      <c r="IK104" s="126"/>
      <c r="IL104" s="126"/>
      <c r="IM104" s="126"/>
      <c r="IN104" s="126"/>
      <c r="IO104" s="126"/>
      <c r="IP104" s="126"/>
      <c r="IQ104" s="126"/>
      <c r="IR104" s="126"/>
      <c r="IS104" s="126"/>
      <c r="IT104" s="126"/>
      <c r="IU104" s="126"/>
    </row>
    <row r="105" spans="1:255" s="127" customFormat="1">
      <c r="A105" s="128" t="s">
        <v>806</v>
      </c>
      <c r="B105" s="125"/>
      <c r="C105" s="125"/>
      <c r="D105" s="126"/>
      <c r="E105" s="126"/>
      <c r="F105" s="126"/>
      <c r="G105" s="126"/>
      <c r="H105" s="126"/>
      <c r="I105" s="126"/>
      <c r="J105" s="126"/>
      <c r="K105" s="126"/>
      <c r="L105" s="126"/>
      <c r="M105" s="126"/>
      <c r="N105" s="126"/>
      <c r="O105" s="126"/>
      <c r="P105" s="126"/>
      <c r="Q105" s="126"/>
      <c r="R105" s="126"/>
      <c r="S105" s="126"/>
      <c r="T105" s="126"/>
      <c r="U105" s="126"/>
      <c r="V105" s="126"/>
      <c r="W105" s="126"/>
      <c r="X105" s="126"/>
      <c r="Y105" s="126"/>
      <c r="Z105" s="126"/>
      <c r="AA105" s="126"/>
      <c r="AB105" s="126"/>
      <c r="AC105" s="126"/>
      <c r="AD105" s="126"/>
      <c r="AE105" s="126"/>
      <c r="AF105" s="126"/>
      <c r="AG105" s="126"/>
      <c r="AH105" s="126"/>
      <c r="AI105" s="126"/>
      <c r="AJ105" s="126"/>
      <c r="AK105" s="126"/>
      <c r="AL105" s="126"/>
      <c r="AM105" s="126"/>
      <c r="AN105" s="126"/>
      <c r="AO105" s="126"/>
      <c r="AP105" s="126"/>
      <c r="AQ105" s="126"/>
      <c r="AR105" s="126"/>
      <c r="AS105" s="126"/>
      <c r="AT105" s="126"/>
      <c r="AU105" s="126"/>
      <c r="AV105" s="126"/>
      <c r="AW105" s="126"/>
      <c r="AX105" s="126"/>
      <c r="AY105" s="126"/>
      <c r="AZ105" s="126"/>
      <c r="BA105" s="126"/>
      <c r="BB105" s="126"/>
      <c r="BC105" s="126"/>
      <c r="BD105" s="126"/>
      <c r="BE105" s="126"/>
      <c r="BF105" s="126"/>
      <c r="BG105" s="126"/>
      <c r="BH105" s="126"/>
      <c r="BI105" s="126"/>
      <c r="BJ105" s="126"/>
      <c r="BK105" s="126"/>
      <c r="BL105" s="126"/>
      <c r="BM105" s="126"/>
      <c r="BN105" s="126"/>
      <c r="BO105" s="126"/>
      <c r="BP105" s="126"/>
      <c r="BQ105" s="126"/>
      <c r="BR105" s="126"/>
      <c r="BS105" s="126"/>
      <c r="BT105" s="126"/>
      <c r="BU105" s="126"/>
      <c r="BV105" s="126"/>
      <c r="BW105" s="126"/>
      <c r="BX105" s="126"/>
      <c r="BY105" s="126"/>
      <c r="BZ105" s="126"/>
      <c r="CA105" s="126"/>
      <c r="CB105" s="126"/>
      <c r="CC105" s="126"/>
      <c r="CD105" s="126"/>
      <c r="CE105" s="126"/>
      <c r="CF105" s="126"/>
      <c r="CG105" s="126"/>
      <c r="CH105" s="126"/>
      <c r="CI105" s="126"/>
      <c r="CJ105" s="126"/>
      <c r="CK105" s="126"/>
      <c r="CL105" s="126"/>
      <c r="CM105" s="126"/>
      <c r="CN105" s="126"/>
      <c r="CO105" s="126"/>
      <c r="CP105" s="126"/>
      <c r="CQ105" s="126"/>
      <c r="CR105" s="126"/>
      <c r="CS105" s="126"/>
      <c r="CT105" s="126"/>
      <c r="CU105" s="126"/>
      <c r="CV105" s="126"/>
      <c r="CW105" s="126"/>
      <c r="CX105" s="126"/>
      <c r="CY105" s="126"/>
      <c r="CZ105" s="126"/>
      <c r="DA105" s="126"/>
      <c r="DB105" s="126"/>
      <c r="DC105" s="126"/>
      <c r="DD105" s="126"/>
      <c r="DE105" s="126"/>
      <c r="DF105" s="126"/>
      <c r="DG105" s="126"/>
      <c r="DH105" s="126"/>
      <c r="DI105" s="126"/>
      <c r="DJ105" s="126"/>
      <c r="DK105" s="126"/>
      <c r="DL105" s="126"/>
      <c r="DM105" s="126"/>
      <c r="DN105" s="126"/>
      <c r="DO105" s="126"/>
      <c r="DP105" s="126"/>
      <c r="DQ105" s="126"/>
      <c r="DR105" s="126"/>
      <c r="DS105" s="126"/>
      <c r="DT105" s="126"/>
      <c r="DU105" s="126"/>
      <c r="DV105" s="126"/>
      <c r="DW105" s="126"/>
      <c r="DX105" s="126"/>
      <c r="DY105" s="126"/>
      <c r="DZ105" s="126"/>
      <c r="EA105" s="126"/>
      <c r="EB105" s="126"/>
      <c r="EC105" s="126"/>
      <c r="ED105" s="126"/>
      <c r="EE105" s="126"/>
      <c r="EF105" s="126"/>
      <c r="EG105" s="126"/>
      <c r="EH105" s="126"/>
      <c r="EI105" s="126"/>
      <c r="EJ105" s="126"/>
      <c r="EK105" s="126"/>
      <c r="EL105" s="126"/>
      <c r="EM105" s="126"/>
      <c r="EN105" s="126"/>
      <c r="EO105" s="126"/>
      <c r="EP105" s="126"/>
      <c r="EQ105" s="126"/>
      <c r="ER105" s="126"/>
      <c r="ES105" s="126"/>
      <c r="ET105" s="126"/>
      <c r="EU105" s="126"/>
      <c r="EV105" s="126"/>
      <c r="EW105" s="126"/>
      <c r="EX105" s="126"/>
      <c r="EY105" s="126"/>
      <c r="EZ105" s="126"/>
      <c r="FA105" s="126"/>
      <c r="FB105" s="126"/>
      <c r="FC105" s="126"/>
      <c r="FD105" s="126"/>
      <c r="FE105" s="126"/>
      <c r="FF105" s="126"/>
      <c r="FG105" s="126"/>
      <c r="FH105" s="126"/>
      <c r="FI105" s="126"/>
      <c r="FJ105" s="126"/>
      <c r="FK105" s="126"/>
      <c r="FL105" s="126"/>
      <c r="FM105" s="126"/>
      <c r="FN105" s="126"/>
      <c r="FO105" s="126"/>
      <c r="FP105" s="126"/>
      <c r="FQ105" s="126"/>
      <c r="FR105" s="126"/>
      <c r="FS105" s="126"/>
      <c r="FT105" s="126"/>
      <c r="FU105" s="126"/>
      <c r="FV105" s="126"/>
      <c r="FW105" s="126"/>
      <c r="FX105" s="126"/>
      <c r="FY105" s="126"/>
      <c r="FZ105" s="126"/>
      <c r="GA105" s="126"/>
      <c r="GB105" s="126"/>
      <c r="GC105" s="126"/>
      <c r="GD105" s="126"/>
      <c r="GE105" s="126"/>
      <c r="GF105" s="126"/>
      <c r="GG105" s="126"/>
      <c r="GH105" s="126"/>
      <c r="GI105" s="126"/>
      <c r="GJ105" s="126"/>
      <c r="GK105" s="126"/>
      <c r="GL105" s="126"/>
      <c r="GM105" s="126"/>
      <c r="GN105" s="126"/>
      <c r="GO105" s="126"/>
      <c r="GP105" s="126"/>
      <c r="GQ105" s="126"/>
      <c r="GR105" s="126"/>
      <c r="GS105" s="126"/>
      <c r="GT105" s="126"/>
      <c r="GU105" s="126"/>
      <c r="GV105" s="126"/>
      <c r="GW105" s="126"/>
      <c r="GX105" s="126"/>
      <c r="GY105" s="126"/>
      <c r="GZ105" s="126"/>
      <c r="HA105" s="126"/>
      <c r="HB105" s="126"/>
      <c r="HC105" s="126"/>
      <c r="HD105" s="126"/>
      <c r="HE105" s="126"/>
      <c r="HF105" s="126"/>
      <c r="HG105" s="126"/>
      <c r="HH105" s="126"/>
      <c r="HI105" s="126"/>
      <c r="HJ105" s="126"/>
      <c r="HK105" s="126"/>
      <c r="HL105" s="126"/>
      <c r="HM105" s="126"/>
      <c r="HN105" s="126"/>
      <c r="HO105" s="126"/>
      <c r="HP105" s="126"/>
      <c r="HQ105" s="126"/>
      <c r="HR105" s="126"/>
      <c r="HS105" s="126"/>
      <c r="HT105" s="126"/>
      <c r="HU105" s="126"/>
      <c r="HV105" s="126"/>
      <c r="HW105" s="126"/>
      <c r="HX105" s="126"/>
      <c r="HY105" s="126"/>
      <c r="HZ105" s="126"/>
      <c r="IA105" s="126"/>
      <c r="IB105" s="126"/>
      <c r="IC105" s="126"/>
      <c r="ID105" s="126"/>
      <c r="IE105" s="126"/>
      <c r="IF105" s="126"/>
      <c r="IG105" s="126"/>
      <c r="IH105" s="126"/>
      <c r="II105" s="126"/>
      <c r="IJ105" s="126"/>
      <c r="IK105" s="126"/>
      <c r="IL105" s="126"/>
      <c r="IM105" s="126"/>
      <c r="IN105" s="126"/>
      <c r="IO105" s="126"/>
      <c r="IP105" s="126"/>
      <c r="IQ105" s="126"/>
      <c r="IR105" s="126"/>
      <c r="IS105" s="126"/>
      <c r="IT105" s="126"/>
      <c r="IU105" s="126"/>
    </row>
    <row r="106" spans="1:255" s="127" customFormat="1" ht="28.5">
      <c r="A106" s="47" t="s">
        <v>807</v>
      </c>
      <c r="B106" s="125"/>
      <c r="C106" s="125"/>
      <c r="D106" s="126"/>
      <c r="E106" s="126"/>
      <c r="F106" s="126"/>
      <c r="G106" s="126"/>
      <c r="H106" s="126"/>
      <c r="I106" s="126"/>
      <c r="J106" s="126"/>
      <c r="K106" s="126"/>
      <c r="L106" s="126"/>
      <c r="M106" s="126"/>
      <c r="N106" s="126"/>
      <c r="O106" s="126"/>
      <c r="P106" s="126"/>
      <c r="Q106" s="126"/>
      <c r="R106" s="126"/>
      <c r="S106" s="126"/>
      <c r="T106" s="126"/>
      <c r="U106" s="126"/>
      <c r="V106" s="126"/>
      <c r="W106" s="126"/>
      <c r="X106" s="126"/>
      <c r="Y106" s="126"/>
      <c r="Z106" s="126"/>
      <c r="AA106" s="126"/>
      <c r="AB106" s="126"/>
      <c r="AC106" s="126"/>
      <c r="AD106" s="126"/>
      <c r="AE106" s="126"/>
      <c r="AF106" s="126"/>
      <c r="AG106" s="126"/>
      <c r="AH106" s="126"/>
      <c r="AI106" s="126"/>
      <c r="AJ106" s="126"/>
      <c r="AK106" s="126"/>
      <c r="AL106" s="126"/>
      <c r="AM106" s="126"/>
      <c r="AN106" s="126"/>
      <c r="AO106" s="126"/>
      <c r="AP106" s="126"/>
      <c r="AQ106" s="126"/>
      <c r="AR106" s="126"/>
      <c r="AS106" s="126"/>
      <c r="AT106" s="126"/>
      <c r="AU106" s="126"/>
      <c r="AV106" s="126"/>
      <c r="AW106" s="126"/>
      <c r="AX106" s="126"/>
      <c r="AY106" s="126"/>
      <c r="AZ106" s="126"/>
      <c r="BA106" s="126"/>
      <c r="BB106" s="126"/>
      <c r="BC106" s="126"/>
      <c r="BD106" s="126"/>
      <c r="BE106" s="126"/>
      <c r="BF106" s="126"/>
      <c r="BG106" s="126"/>
      <c r="BH106" s="126"/>
      <c r="BI106" s="126"/>
      <c r="BJ106" s="126"/>
      <c r="BK106" s="126"/>
      <c r="BL106" s="126"/>
      <c r="BM106" s="126"/>
      <c r="BN106" s="126"/>
      <c r="BO106" s="126"/>
      <c r="BP106" s="126"/>
      <c r="BQ106" s="126"/>
      <c r="BR106" s="126"/>
      <c r="BS106" s="126"/>
      <c r="BT106" s="126"/>
      <c r="BU106" s="126"/>
      <c r="BV106" s="126"/>
      <c r="BW106" s="126"/>
      <c r="BX106" s="126"/>
      <c r="BY106" s="126"/>
      <c r="BZ106" s="126"/>
      <c r="CA106" s="126"/>
      <c r="CB106" s="126"/>
      <c r="CC106" s="126"/>
      <c r="CD106" s="126"/>
      <c r="CE106" s="126"/>
      <c r="CF106" s="126"/>
      <c r="CG106" s="126"/>
      <c r="CH106" s="126"/>
      <c r="CI106" s="126"/>
      <c r="CJ106" s="126"/>
      <c r="CK106" s="126"/>
      <c r="CL106" s="126"/>
      <c r="CM106" s="126"/>
      <c r="CN106" s="126"/>
      <c r="CO106" s="126"/>
      <c r="CP106" s="126"/>
      <c r="CQ106" s="126"/>
      <c r="CR106" s="126"/>
      <c r="CS106" s="126"/>
      <c r="CT106" s="126"/>
      <c r="CU106" s="126"/>
      <c r="CV106" s="126"/>
      <c r="CW106" s="126"/>
      <c r="CX106" s="126"/>
      <c r="CY106" s="126"/>
      <c r="CZ106" s="126"/>
      <c r="DA106" s="126"/>
      <c r="DB106" s="126"/>
      <c r="DC106" s="126"/>
      <c r="DD106" s="126"/>
      <c r="DE106" s="126"/>
      <c r="DF106" s="126"/>
      <c r="DG106" s="126"/>
      <c r="DH106" s="126"/>
      <c r="DI106" s="126"/>
      <c r="DJ106" s="126"/>
      <c r="DK106" s="126"/>
      <c r="DL106" s="126"/>
      <c r="DM106" s="126"/>
      <c r="DN106" s="126"/>
      <c r="DO106" s="126"/>
      <c r="DP106" s="126"/>
      <c r="DQ106" s="126"/>
      <c r="DR106" s="126"/>
      <c r="DS106" s="126"/>
      <c r="DT106" s="126"/>
      <c r="DU106" s="126"/>
      <c r="DV106" s="126"/>
      <c r="DW106" s="126"/>
      <c r="DX106" s="126"/>
      <c r="DY106" s="126"/>
      <c r="DZ106" s="126"/>
      <c r="EA106" s="126"/>
      <c r="EB106" s="126"/>
      <c r="EC106" s="126"/>
      <c r="ED106" s="126"/>
      <c r="EE106" s="126"/>
      <c r="EF106" s="126"/>
      <c r="EG106" s="126"/>
      <c r="EH106" s="126"/>
      <c r="EI106" s="126"/>
      <c r="EJ106" s="126"/>
      <c r="EK106" s="126"/>
      <c r="EL106" s="126"/>
      <c r="EM106" s="126"/>
      <c r="EN106" s="126"/>
      <c r="EO106" s="126"/>
      <c r="EP106" s="126"/>
      <c r="EQ106" s="126"/>
      <c r="ER106" s="126"/>
      <c r="ES106" s="126"/>
      <c r="ET106" s="126"/>
      <c r="EU106" s="126"/>
      <c r="EV106" s="126"/>
      <c r="EW106" s="126"/>
      <c r="EX106" s="126"/>
      <c r="EY106" s="126"/>
      <c r="EZ106" s="126"/>
      <c r="FA106" s="126"/>
      <c r="FB106" s="126"/>
      <c r="FC106" s="126"/>
      <c r="FD106" s="126"/>
      <c r="FE106" s="126"/>
      <c r="FF106" s="126"/>
      <c r="FG106" s="126"/>
      <c r="FH106" s="126"/>
      <c r="FI106" s="126"/>
      <c r="FJ106" s="126"/>
      <c r="FK106" s="126"/>
      <c r="FL106" s="126"/>
      <c r="FM106" s="126"/>
      <c r="FN106" s="126"/>
      <c r="FO106" s="126"/>
      <c r="FP106" s="126"/>
      <c r="FQ106" s="126"/>
      <c r="FR106" s="126"/>
      <c r="FS106" s="126"/>
      <c r="FT106" s="126"/>
      <c r="FU106" s="126"/>
      <c r="FV106" s="126"/>
      <c r="FW106" s="126"/>
      <c r="FX106" s="126"/>
      <c r="FY106" s="126"/>
      <c r="FZ106" s="126"/>
      <c r="GA106" s="126"/>
      <c r="GB106" s="126"/>
      <c r="GC106" s="126"/>
      <c r="GD106" s="126"/>
      <c r="GE106" s="126"/>
      <c r="GF106" s="126"/>
      <c r="GG106" s="126"/>
      <c r="GH106" s="126"/>
      <c r="GI106" s="126"/>
      <c r="GJ106" s="126"/>
      <c r="GK106" s="126"/>
      <c r="GL106" s="126"/>
      <c r="GM106" s="126"/>
      <c r="GN106" s="126"/>
      <c r="GO106" s="126"/>
      <c r="GP106" s="126"/>
      <c r="GQ106" s="126"/>
      <c r="GR106" s="126"/>
      <c r="GS106" s="126"/>
      <c r="GT106" s="126"/>
      <c r="GU106" s="126"/>
      <c r="GV106" s="126"/>
      <c r="GW106" s="126"/>
      <c r="GX106" s="126"/>
      <c r="GY106" s="126"/>
      <c r="GZ106" s="126"/>
      <c r="HA106" s="126"/>
      <c r="HB106" s="126"/>
      <c r="HC106" s="126"/>
      <c r="HD106" s="126"/>
      <c r="HE106" s="126"/>
      <c r="HF106" s="126"/>
      <c r="HG106" s="126"/>
      <c r="HH106" s="126"/>
      <c r="HI106" s="126"/>
      <c r="HJ106" s="126"/>
      <c r="HK106" s="126"/>
      <c r="HL106" s="126"/>
      <c r="HM106" s="126"/>
      <c r="HN106" s="126"/>
      <c r="HO106" s="126"/>
      <c r="HP106" s="126"/>
      <c r="HQ106" s="126"/>
      <c r="HR106" s="126"/>
      <c r="HS106" s="126"/>
      <c r="HT106" s="126"/>
      <c r="HU106" s="126"/>
      <c r="HV106" s="126"/>
      <c r="HW106" s="126"/>
      <c r="HX106" s="126"/>
      <c r="HY106" s="126"/>
      <c r="HZ106" s="126"/>
      <c r="IA106" s="126"/>
      <c r="IB106" s="126"/>
      <c r="IC106" s="126"/>
      <c r="ID106" s="126"/>
      <c r="IE106" s="126"/>
      <c r="IF106" s="126"/>
      <c r="IG106" s="126"/>
      <c r="IH106" s="126"/>
      <c r="II106" s="126"/>
      <c r="IJ106" s="126"/>
      <c r="IK106" s="126"/>
      <c r="IL106" s="126"/>
      <c r="IM106" s="126"/>
      <c r="IN106" s="126"/>
      <c r="IO106" s="126"/>
      <c r="IP106" s="126"/>
      <c r="IQ106" s="126"/>
      <c r="IR106" s="126"/>
      <c r="IS106" s="126"/>
      <c r="IT106" s="126"/>
      <c r="IU106" s="126"/>
    </row>
    <row r="107" spans="1:255" s="127" customFormat="1">
      <c r="A107" s="128" t="s">
        <v>808</v>
      </c>
      <c r="B107" s="125"/>
      <c r="C107" s="125"/>
      <c r="D107" s="126"/>
      <c r="E107" s="126"/>
      <c r="F107" s="126"/>
      <c r="G107" s="126"/>
      <c r="H107" s="126"/>
      <c r="I107" s="126"/>
      <c r="J107" s="126"/>
      <c r="K107" s="126"/>
      <c r="L107" s="126"/>
      <c r="M107" s="126"/>
      <c r="N107" s="126"/>
      <c r="O107" s="126"/>
      <c r="P107" s="126"/>
      <c r="Q107" s="126"/>
      <c r="R107" s="126"/>
      <c r="S107" s="126"/>
      <c r="T107" s="126"/>
      <c r="U107" s="126"/>
      <c r="V107" s="126"/>
      <c r="W107" s="126"/>
      <c r="X107" s="126"/>
      <c r="Y107" s="126"/>
      <c r="Z107" s="126"/>
      <c r="AA107" s="126"/>
      <c r="AB107" s="126"/>
      <c r="AC107" s="126"/>
      <c r="AD107" s="126"/>
      <c r="AE107" s="126"/>
      <c r="AF107" s="126"/>
      <c r="AG107" s="126"/>
      <c r="AH107" s="126"/>
      <c r="AI107" s="126"/>
      <c r="AJ107" s="126"/>
      <c r="AK107" s="126"/>
      <c r="AL107" s="126"/>
      <c r="AM107" s="126"/>
      <c r="AN107" s="126"/>
      <c r="AO107" s="126"/>
      <c r="AP107" s="126"/>
      <c r="AQ107" s="126"/>
      <c r="AR107" s="126"/>
      <c r="AS107" s="126"/>
      <c r="AT107" s="126"/>
      <c r="AU107" s="126"/>
      <c r="AV107" s="126"/>
      <c r="AW107" s="126"/>
      <c r="AX107" s="126"/>
      <c r="AY107" s="126"/>
      <c r="AZ107" s="126"/>
      <c r="BA107" s="126"/>
      <c r="BB107" s="126"/>
      <c r="BC107" s="126"/>
      <c r="BD107" s="126"/>
      <c r="BE107" s="126"/>
      <c r="BF107" s="126"/>
      <c r="BG107" s="126"/>
      <c r="BH107" s="126"/>
      <c r="BI107" s="126"/>
      <c r="BJ107" s="126"/>
      <c r="BK107" s="126"/>
      <c r="BL107" s="126"/>
      <c r="BM107" s="126"/>
      <c r="BN107" s="126"/>
      <c r="BO107" s="126"/>
      <c r="BP107" s="126"/>
      <c r="BQ107" s="126"/>
      <c r="BR107" s="126"/>
      <c r="BS107" s="126"/>
      <c r="BT107" s="126"/>
      <c r="BU107" s="126"/>
      <c r="BV107" s="126"/>
      <c r="BW107" s="126"/>
      <c r="BX107" s="126"/>
      <c r="BY107" s="126"/>
      <c r="BZ107" s="126"/>
      <c r="CA107" s="126"/>
      <c r="CB107" s="126"/>
      <c r="CC107" s="126"/>
      <c r="CD107" s="126"/>
      <c r="CE107" s="126"/>
      <c r="CF107" s="126"/>
      <c r="CG107" s="126"/>
      <c r="CH107" s="126"/>
      <c r="CI107" s="126"/>
      <c r="CJ107" s="126"/>
      <c r="CK107" s="126"/>
      <c r="CL107" s="126"/>
      <c r="CM107" s="126"/>
      <c r="CN107" s="126"/>
      <c r="CO107" s="126"/>
      <c r="CP107" s="126"/>
      <c r="CQ107" s="126"/>
      <c r="CR107" s="126"/>
      <c r="CS107" s="126"/>
      <c r="CT107" s="126"/>
      <c r="CU107" s="126"/>
      <c r="CV107" s="126"/>
      <c r="CW107" s="126"/>
      <c r="CX107" s="126"/>
      <c r="CY107" s="126"/>
      <c r="CZ107" s="126"/>
      <c r="DA107" s="126"/>
      <c r="DB107" s="126"/>
      <c r="DC107" s="126"/>
      <c r="DD107" s="126"/>
      <c r="DE107" s="126"/>
      <c r="DF107" s="126"/>
      <c r="DG107" s="126"/>
      <c r="DH107" s="126"/>
      <c r="DI107" s="126"/>
      <c r="DJ107" s="126"/>
      <c r="DK107" s="126"/>
      <c r="DL107" s="126"/>
      <c r="DM107" s="126"/>
      <c r="DN107" s="126"/>
      <c r="DO107" s="126"/>
      <c r="DP107" s="126"/>
      <c r="DQ107" s="126"/>
      <c r="DR107" s="126"/>
      <c r="DS107" s="126"/>
      <c r="DT107" s="126"/>
      <c r="DU107" s="126"/>
      <c r="DV107" s="126"/>
      <c r="DW107" s="126"/>
      <c r="DX107" s="126"/>
      <c r="DY107" s="126"/>
      <c r="DZ107" s="126"/>
      <c r="EA107" s="126"/>
      <c r="EB107" s="126"/>
      <c r="EC107" s="126"/>
      <c r="ED107" s="126"/>
      <c r="EE107" s="126"/>
      <c r="EF107" s="126"/>
      <c r="EG107" s="126"/>
      <c r="EH107" s="126"/>
      <c r="EI107" s="126"/>
      <c r="EJ107" s="126"/>
      <c r="EK107" s="126"/>
      <c r="EL107" s="126"/>
      <c r="EM107" s="126"/>
      <c r="EN107" s="126"/>
      <c r="EO107" s="126"/>
      <c r="EP107" s="126"/>
      <c r="EQ107" s="126"/>
      <c r="ER107" s="126"/>
      <c r="ES107" s="126"/>
      <c r="ET107" s="126"/>
      <c r="EU107" s="126"/>
      <c r="EV107" s="126"/>
      <c r="EW107" s="126"/>
      <c r="EX107" s="126"/>
      <c r="EY107" s="126"/>
      <c r="EZ107" s="126"/>
      <c r="FA107" s="126"/>
      <c r="FB107" s="126"/>
      <c r="FC107" s="126"/>
      <c r="FD107" s="126"/>
      <c r="FE107" s="126"/>
      <c r="FF107" s="126"/>
      <c r="FG107" s="126"/>
      <c r="FH107" s="126"/>
      <c r="FI107" s="126"/>
      <c r="FJ107" s="126"/>
      <c r="FK107" s="126"/>
      <c r="FL107" s="126"/>
      <c r="FM107" s="126"/>
      <c r="FN107" s="126"/>
      <c r="FO107" s="126"/>
      <c r="FP107" s="126"/>
      <c r="FQ107" s="126"/>
      <c r="FR107" s="126"/>
      <c r="FS107" s="126"/>
      <c r="FT107" s="126"/>
      <c r="FU107" s="126"/>
      <c r="FV107" s="126"/>
      <c r="FW107" s="126"/>
      <c r="FX107" s="126"/>
      <c r="FY107" s="126"/>
      <c r="FZ107" s="126"/>
      <c r="GA107" s="126"/>
      <c r="GB107" s="126"/>
      <c r="GC107" s="126"/>
      <c r="GD107" s="126"/>
      <c r="GE107" s="126"/>
      <c r="GF107" s="126"/>
      <c r="GG107" s="126"/>
      <c r="GH107" s="126"/>
      <c r="GI107" s="126"/>
      <c r="GJ107" s="126"/>
      <c r="GK107" s="126"/>
      <c r="GL107" s="126"/>
      <c r="GM107" s="126"/>
      <c r="GN107" s="126"/>
      <c r="GO107" s="126"/>
      <c r="GP107" s="126"/>
      <c r="GQ107" s="126"/>
      <c r="GR107" s="126"/>
      <c r="GS107" s="126"/>
      <c r="GT107" s="126"/>
      <c r="GU107" s="126"/>
      <c r="GV107" s="126"/>
      <c r="GW107" s="126"/>
      <c r="GX107" s="126"/>
      <c r="GY107" s="126"/>
      <c r="GZ107" s="126"/>
      <c r="HA107" s="126"/>
      <c r="HB107" s="126"/>
      <c r="HC107" s="126"/>
      <c r="HD107" s="126"/>
      <c r="HE107" s="126"/>
      <c r="HF107" s="126"/>
      <c r="HG107" s="126"/>
      <c r="HH107" s="126"/>
      <c r="HI107" s="126"/>
      <c r="HJ107" s="126"/>
      <c r="HK107" s="126"/>
      <c r="HL107" s="126"/>
      <c r="HM107" s="126"/>
      <c r="HN107" s="126"/>
      <c r="HO107" s="126"/>
      <c r="HP107" s="126"/>
      <c r="HQ107" s="126"/>
      <c r="HR107" s="126"/>
      <c r="HS107" s="126"/>
      <c r="HT107" s="126"/>
      <c r="HU107" s="126"/>
      <c r="HV107" s="126"/>
      <c r="HW107" s="126"/>
      <c r="HX107" s="126"/>
      <c r="HY107" s="126"/>
      <c r="HZ107" s="126"/>
      <c r="IA107" s="126"/>
      <c r="IB107" s="126"/>
      <c r="IC107" s="126"/>
      <c r="ID107" s="126"/>
      <c r="IE107" s="126"/>
      <c r="IF107" s="126"/>
      <c r="IG107" s="126"/>
      <c r="IH107" s="126"/>
      <c r="II107" s="126"/>
      <c r="IJ107" s="126"/>
      <c r="IK107" s="126"/>
      <c r="IL107" s="126"/>
      <c r="IM107" s="126"/>
      <c r="IN107" s="126"/>
      <c r="IO107" s="126"/>
      <c r="IP107" s="126"/>
      <c r="IQ107" s="126"/>
      <c r="IR107" s="126"/>
      <c r="IS107" s="126"/>
      <c r="IT107" s="126"/>
      <c r="IU107" s="126"/>
    </row>
    <row r="108" spans="1:255" s="127" customFormat="1" ht="15">
      <c r="A108" s="59"/>
      <c r="B108" s="125"/>
      <c r="C108" s="125"/>
      <c r="D108" s="126"/>
      <c r="E108" s="126"/>
      <c r="F108" s="126"/>
      <c r="G108" s="126"/>
      <c r="H108" s="126"/>
      <c r="I108" s="126"/>
      <c r="J108" s="126"/>
      <c r="K108" s="126"/>
      <c r="L108" s="126"/>
      <c r="M108" s="126"/>
      <c r="N108" s="126"/>
      <c r="O108" s="126"/>
      <c r="P108" s="126"/>
      <c r="Q108" s="126"/>
      <c r="R108" s="126"/>
      <c r="S108" s="126"/>
      <c r="T108" s="126"/>
      <c r="U108" s="126"/>
      <c r="V108" s="126"/>
      <c r="W108" s="126"/>
      <c r="X108" s="126"/>
      <c r="Y108" s="126"/>
      <c r="Z108" s="126"/>
      <c r="AA108" s="126"/>
      <c r="AB108" s="126"/>
      <c r="AC108" s="126"/>
      <c r="AD108" s="126"/>
      <c r="AE108" s="126"/>
      <c r="AF108" s="126"/>
      <c r="AG108" s="126"/>
      <c r="AH108" s="126"/>
      <c r="AI108" s="126"/>
      <c r="AJ108" s="126"/>
      <c r="AK108" s="126"/>
      <c r="AL108" s="126"/>
      <c r="AM108" s="126"/>
      <c r="AN108" s="126"/>
      <c r="AO108" s="126"/>
      <c r="AP108" s="126"/>
      <c r="AQ108" s="126"/>
      <c r="AR108" s="126"/>
      <c r="AS108" s="126"/>
      <c r="AT108" s="126"/>
      <c r="AU108" s="126"/>
      <c r="AV108" s="126"/>
      <c r="AW108" s="126"/>
      <c r="AX108" s="126"/>
      <c r="AY108" s="126"/>
      <c r="AZ108" s="126"/>
      <c r="BA108" s="126"/>
      <c r="BB108" s="126"/>
      <c r="BC108" s="126"/>
      <c r="BD108" s="126"/>
      <c r="BE108" s="126"/>
      <c r="BF108" s="126"/>
      <c r="BG108" s="126"/>
      <c r="BH108" s="126"/>
      <c r="BI108" s="126"/>
      <c r="BJ108" s="126"/>
      <c r="BK108" s="126"/>
      <c r="BL108" s="126"/>
      <c r="BM108" s="126"/>
      <c r="BN108" s="126"/>
      <c r="BO108" s="126"/>
      <c r="BP108" s="126"/>
      <c r="BQ108" s="126"/>
      <c r="BR108" s="126"/>
      <c r="BS108" s="126"/>
      <c r="BT108" s="126"/>
      <c r="BU108" s="126"/>
      <c r="BV108" s="126"/>
      <c r="BW108" s="126"/>
      <c r="BX108" s="126"/>
      <c r="BY108" s="126"/>
      <c r="BZ108" s="126"/>
      <c r="CA108" s="126"/>
      <c r="CB108" s="126"/>
      <c r="CC108" s="126"/>
      <c r="CD108" s="126"/>
      <c r="CE108" s="126"/>
      <c r="CF108" s="126"/>
      <c r="CG108" s="126"/>
      <c r="CH108" s="126"/>
      <c r="CI108" s="126"/>
      <c r="CJ108" s="126"/>
      <c r="CK108" s="126"/>
      <c r="CL108" s="126"/>
      <c r="CM108" s="126"/>
      <c r="CN108" s="126"/>
      <c r="CO108" s="126"/>
      <c r="CP108" s="126"/>
      <c r="CQ108" s="126"/>
      <c r="CR108" s="126"/>
      <c r="CS108" s="126"/>
      <c r="CT108" s="126"/>
      <c r="CU108" s="126"/>
      <c r="CV108" s="126"/>
      <c r="CW108" s="126"/>
      <c r="CX108" s="126"/>
      <c r="CY108" s="126"/>
      <c r="CZ108" s="126"/>
      <c r="DA108" s="126"/>
      <c r="DB108" s="126"/>
      <c r="DC108" s="126"/>
      <c r="DD108" s="126"/>
      <c r="DE108" s="126"/>
      <c r="DF108" s="126"/>
      <c r="DG108" s="126"/>
      <c r="DH108" s="126"/>
      <c r="DI108" s="126"/>
      <c r="DJ108" s="126"/>
      <c r="DK108" s="126"/>
      <c r="DL108" s="126"/>
      <c r="DM108" s="126"/>
      <c r="DN108" s="126"/>
      <c r="DO108" s="126"/>
      <c r="DP108" s="126"/>
      <c r="DQ108" s="126"/>
      <c r="DR108" s="126"/>
      <c r="DS108" s="126"/>
      <c r="DT108" s="126"/>
      <c r="DU108" s="126"/>
      <c r="DV108" s="126"/>
      <c r="DW108" s="126"/>
      <c r="DX108" s="126"/>
      <c r="DY108" s="126"/>
      <c r="DZ108" s="126"/>
      <c r="EA108" s="126"/>
      <c r="EB108" s="126"/>
      <c r="EC108" s="126"/>
      <c r="ED108" s="126"/>
      <c r="EE108" s="126"/>
      <c r="EF108" s="126"/>
      <c r="EG108" s="126"/>
      <c r="EH108" s="126"/>
      <c r="EI108" s="126"/>
      <c r="EJ108" s="126"/>
      <c r="EK108" s="126"/>
      <c r="EL108" s="126"/>
      <c r="EM108" s="126"/>
      <c r="EN108" s="126"/>
      <c r="EO108" s="126"/>
      <c r="EP108" s="126"/>
      <c r="EQ108" s="126"/>
      <c r="ER108" s="126"/>
      <c r="ES108" s="126"/>
      <c r="ET108" s="126"/>
      <c r="EU108" s="126"/>
      <c r="EV108" s="126"/>
      <c r="EW108" s="126"/>
      <c r="EX108" s="126"/>
      <c r="EY108" s="126"/>
      <c r="EZ108" s="126"/>
      <c r="FA108" s="126"/>
      <c r="FB108" s="126"/>
      <c r="FC108" s="126"/>
      <c r="FD108" s="126"/>
      <c r="FE108" s="126"/>
      <c r="FF108" s="126"/>
      <c r="FG108" s="126"/>
      <c r="FH108" s="126"/>
      <c r="FI108" s="126"/>
      <c r="FJ108" s="126"/>
      <c r="FK108" s="126"/>
      <c r="FL108" s="126"/>
      <c r="FM108" s="126"/>
      <c r="FN108" s="126"/>
      <c r="FO108" s="126"/>
      <c r="FP108" s="126"/>
      <c r="FQ108" s="126"/>
      <c r="FR108" s="126"/>
      <c r="FS108" s="126"/>
      <c r="FT108" s="126"/>
      <c r="FU108" s="126"/>
      <c r="FV108" s="126"/>
      <c r="FW108" s="126"/>
      <c r="FX108" s="126"/>
      <c r="FY108" s="126"/>
      <c r="FZ108" s="126"/>
      <c r="GA108" s="126"/>
      <c r="GB108" s="126"/>
      <c r="GC108" s="126"/>
      <c r="GD108" s="126"/>
      <c r="GE108" s="126"/>
      <c r="GF108" s="126"/>
      <c r="GG108" s="126"/>
      <c r="GH108" s="126"/>
      <c r="GI108" s="126"/>
      <c r="GJ108" s="126"/>
      <c r="GK108" s="126"/>
      <c r="GL108" s="126"/>
      <c r="GM108" s="126"/>
      <c r="GN108" s="126"/>
      <c r="GO108" s="126"/>
      <c r="GP108" s="126"/>
      <c r="GQ108" s="126"/>
      <c r="GR108" s="126"/>
      <c r="GS108" s="126"/>
      <c r="GT108" s="126"/>
      <c r="GU108" s="126"/>
      <c r="GV108" s="126"/>
      <c r="GW108" s="126"/>
      <c r="GX108" s="126"/>
      <c r="GY108" s="126"/>
      <c r="GZ108" s="126"/>
      <c r="HA108" s="126"/>
      <c r="HB108" s="126"/>
      <c r="HC108" s="126"/>
      <c r="HD108" s="126"/>
      <c r="HE108" s="126"/>
      <c r="HF108" s="126"/>
      <c r="HG108" s="126"/>
      <c r="HH108" s="126"/>
      <c r="HI108" s="126"/>
      <c r="HJ108" s="126"/>
      <c r="HK108" s="126"/>
      <c r="HL108" s="126"/>
      <c r="HM108" s="126"/>
      <c r="HN108" s="126"/>
      <c r="HO108" s="126"/>
      <c r="HP108" s="126"/>
      <c r="HQ108" s="126"/>
      <c r="HR108" s="126"/>
      <c r="HS108" s="126"/>
      <c r="HT108" s="126"/>
      <c r="HU108" s="126"/>
      <c r="HV108" s="126"/>
      <c r="HW108" s="126"/>
      <c r="HX108" s="126"/>
      <c r="HY108" s="126"/>
      <c r="HZ108" s="126"/>
      <c r="IA108" s="126"/>
      <c r="IB108" s="126"/>
      <c r="IC108" s="126"/>
      <c r="ID108" s="126"/>
      <c r="IE108" s="126"/>
      <c r="IF108" s="126"/>
      <c r="IG108" s="126"/>
      <c r="IH108" s="126"/>
      <c r="II108" s="126"/>
      <c r="IJ108" s="126"/>
      <c r="IK108" s="126"/>
      <c r="IL108" s="126"/>
      <c r="IM108" s="126"/>
      <c r="IN108" s="126"/>
      <c r="IO108" s="126"/>
      <c r="IP108" s="126"/>
      <c r="IQ108" s="126"/>
      <c r="IR108" s="126"/>
      <c r="IS108" s="126"/>
      <c r="IT108" s="126"/>
      <c r="IU108" s="126"/>
    </row>
    <row r="109" spans="1:255" s="127" customFormat="1" ht="15">
      <c r="A109" s="58" t="s">
        <v>809</v>
      </c>
      <c r="B109" s="125"/>
      <c r="C109" s="125"/>
      <c r="D109" s="126"/>
      <c r="E109" s="126"/>
      <c r="F109" s="126"/>
      <c r="G109" s="126"/>
      <c r="H109" s="126"/>
      <c r="I109" s="126"/>
      <c r="J109" s="126"/>
      <c r="K109" s="126"/>
      <c r="L109" s="126"/>
      <c r="M109" s="126"/>
      <c r="N109" s="126"/>
      <c r="O109" s="126"/>
      <c r="P109" s="126"/>
      <c r="Q109" s="126"/>
      <c r="R109" s="126"/>
      <c r="S109" s="126"/>
      <c r="T109" s="126"/>
      <c r="U109" s="126"/>
      <c r="V109" s="126"/>
      <c r="W109" s="126"/>
      <c r="X109" s="126"/>
      <c r="Y109" s="126"/>
      <c r="Z109" s="126"/>
      <c r="AA109" s="126"/>
      <c r="AB109" s="126"/>
      <c r="AC109" s="126"/>
      <c r="AD109" s="126"/>
      <c r="AE109" s="126"/>
      <c r="AF109" s="126"/>
      <c r="AG109" s="126"/>
      <c r="AH109" s="126"/>
      <c r="AI109" s="126"/>
      <c r="AJ109" s="126"/>
      <c r="AK109" s="126"/>
      <c r="AL109" s="126"/>
      <c r="AM109" s="126"/>
      <c r="AN109" s="126"/>
      <c r="AO109" s="126"/>
      <c r="AP109" s="126"/>
      <c r="AQ109" s="126"/>
      <c r="AR109" s="126"/>
      <c r="AS109" s="126"/>
      <c r="AT109" s="126"/>
      <c r="AU109" s="126"/>
      <c r="AV109" s="126"/>
      <c r="AW109" s="126"/>
      <c r="AX109" s="126"/>
      <c r="AY109" s="126"/>
      <c r="AZ109" s="126"/>
      <c r="BA109" s="126"/>
      <c r="BB109" s="126"/>
      <c r="BC109" s="126"/>
      <c r="BD109" s="126"/>
      <c r="BE109" s="126"/>
      <c r="BF109" s="126"/>
      <c r="BG109" s="126"/>
      <c r="BH109" s="126"/>
      <c r="BI109" s="126"/>
      <c r="BJ109" s="126"/>
      <c r="BK109" s="126"/>
      <c r="BL109" s="126"/>
      <c r="BM109" s="126"/>
      <c r="BN109" s="126"/>
      <c r="BO109" s="126"/>
      <c r="BP109" s="126"/>
      <c r="BQ109" s="126"/>
      <c r="BR109" s="126"/>
      <c r="BS109" s="126"/>
      <c r="BT109" s="126"/>
      <c r="BU109" s="126"/>
      <c r="BV109" s="126"/>
      <c r="BW109" s="126"/>
      <c r="BX109" s="126"/>
      <c r="BY109" s="126"/>
      <c r="BZ109" s="126"/>
      <c r="CA109" s="126"/>
      <c r="CB109" s="126"/>
      <c r="CC109" s="126"/>
      <c r="CD109" s="126"/>
      <c r="CE109" s="126"/>
      <c r="CF109" s="126"/>
      <c r="CG109" s="126"/>
      <c r="CH109" s="126"/>
      <c r="CI109" s="126"/>
      <c r="CJ109" s="126"/>
      <c r="CK109" s="126"/>
      <c r="CL109" s="126"/>
      <c r="CM109" s="126"/>
      <c r="CN109" s="126"/>
      <c r="CO109" s="126"/>
      <c r="CP109" s="126"/>
      <c r="CQ109" s="126"/>
      <c r="CR109" s="126"/>
      <c r="CS109" s="126"/>
      <c r="CT109" s="126"/>
      <c r="CU109" s="126"/>
      <c r="CV109" s="126"/>
      <c r="CW109" s="126"/>
      <c r="CX109" s="126"/>
      <c r="CY109" s="126"/>
      <c r="CZ109" s="126"/>
      <c r="DA109" s="126"/>
      <c r="DB109" s="126"/>
      <c r="DC109" s="126"/>
      <c r="DD109" s="126"/>
      <c r="DE109" s="126"/>
      <c r="DF109" s="126"/>
      <c r="DG109" s="126"/>
      <c r="DH109" s="126"/>
      <c r="DI109" s="126"/>
      <c r="DJ109" s="126"/>
      <c r="DK109" s="126"/>
      <c r="DL109" s="126"/>
      <c r="DM109" s="126"/>
      <c r="DN109" s="126"/>
      <c r="DO109" s="126"/>
      <c r="DP109" s="126"/>
      <c r="DQ109" s="126"/>
      <c r="DR109" s="126"/>
      <c r="DS109" s="126"/>
      <c r="DT109" s="126"/>
      <c r="DU109" s="126"/>
      <c r="DV109" s="126"/>
      <c r="DW109" s="126"/>
      <c r="DX109" s="126"/>
      <c r="DY109" s="126"/>
      <c r="DZ109" s="126"/>
      <c r="EA109" s="126"/>
      <c r="EB109" s="126"/>
      <c r="EC109" s="126"/>
      <c r="ED109" s="126"/>
      <c r="EE109" s="126"/>
      <c r="EF109" s="126"/>
      <c r="EG109" s="126"/>
      <c r="EH109" s="126"/>
      <c r="EI109" s="126"/>
      <c r="EJ109" s="126"/>
      <c r="EK109" s="126"/>
      <c r="EL109" s="126"/>
      <c r="EM109" s="126"/>
      <c r="EN109" s="126"/>
      <c r="EO109" s="126"/>
      <c r="EP109" s="126"/>
      <c r="EQ109" s="126"/>
      <c r="ER109" s="126"/>
      <c r="ES109" s="126"/>
      <c r="ET109" s="126"/>
      <c r="EU109" s="126"/>
      <c r="EV109" s="126"/>
      <c r="EW109" s="126"/>
      <c r="EX109" s="126"/>
      <c r="EY109" s="126"/>
      <c r="EZ109" s="126"/>
      <c r="FA109" s="126"/>
      <c r="FB109" s="126"/>
      <c r="FC109" s="126"/>
      <c r="FD109" s="126"/>
      <c r="FE109" s="126"/>
      <c r="FF109" s="126"/>
      <c r="FG109" s="126"/>
      <c r="FH109" s="126"/>
      <c r="FI109" s="126"/>
      <c r="FJ109" s="126"/>
      <c r="FK109" s="126"/>
      <c r="FL109" s="126"/>
      <c r="FM109" s="126"/>
      <c r="FN109" s="126"/>
      <c r="FO109" s="126"/>
      <c r="FP109" s="126"/>
      <c r="FQ109" s="126"/>
      <c r="FR109" s="126"/>
      <c r="FS109" s="126"/>
      <c r="FT109" s="126"/>
      <c r="FU109" s="126"/>
      <c r="FV109" s="126"/>
      <c r="FW109" s="126"/>
      <c r="FX109" s="126"/>
      <c r="FY109" s="126"/>
      <c r="FZ109" s="126"/>
      <c r="GA109" s="126"/>
      <c r="GB109" s="126"/>
      <c r="GC109" s="126"/>
      <c r="GD109" s="126"/>
      <c r="GE109" s="126"/>
      <c r="GF109" s="126"/>
      <c r="GG109" s="126"/>
      <c r="GH109" s="126"/>
      <c r="GI109" s="126"/>
      <c r="GJ109" s="126"/>
      <c r="GK109" s="126"/>
      <c r="GL109" s="126"/>
      <c r="GM109" s="126"/>
      <c r="GN109" s="126"/>
      <c r="GO109" s="126"/>
      <c r="GP109" s="126"/>
      <c r="GQ109" s="126"/>
      <c r="GR109" s="126"/>
      <c r="GS109" s="126"/>
      <c r="GT109" s="126"/>
      <c r="GU109" s="126"/>
      <c r="GV109" s="126"/>
      <c r="GW109" s="126"/>
      <c r="GX109" s="126"/>
      <c r="GY109" s="126"/>
      <c r="GZ109" s="126"/>
      <c r="HA109" s="126"/>
      <c r="HB109" s="126"/>
      <c r="HC109" s="126"/>
      <c r="HD109" s="126"/>
      <c r="HE109" s="126"/>
      <c r="HF109" s="126"/>
      <c r="HG109" s="126"/>
      <c r="HH109" s="126"/>
      <c r="HI109" s="126"/>
      <c r="HJ109" s="126"/>
      <c r="HK109" s="126"/>
      <c r="HL109" s="126"/>
      <c r="HM109" s="126"/>
      <c r="HN109" s="126"/>
      <c r="HO109" s="126"/>
      <c r="HP109" s="126"/>
      <c r="HQ109" s="126"/>
      <c r="HR109" s="126"/>
      <c r="HS109" s="126"/>
      <c r="HT109" s="126"/>
      <c r="HU109" s="126"/>
      <c r="HV109" s="126"/>
      <c r="HW109" s="126"/>
      <c r="HX109" s="126"/>
      <c r="HY109" s="126"/>
      <c r="HZ109" s="126"/>
      <c r="IA109" s="126"/>
      <c r="IB109" s="126"/>
      <c r="IC109" s="126"/>
      <c r="ID109" s="126"/>
      <c r="IE109" s="126"/>
      <c r="IF109" s="126"/>
      <c r="IG109" s="126"/>
      <c r="IH109" s="126"/>
      <c r="II109" s="126"/>
      <c r="IJ109" s="126"/>
      <c r="IK109" s="126"/>
      <c r="IL109" s="126"/>
      <c r="IM109" s="126"/>
      <c r="IN109" s="126"/>
      <c r="IO109" s="126"/>
      <c r="IP109" s="126"/>
      <c r="IQ109" s="126"/>
      <c r="IR109" s="126"/>
      <c r="IS109" s="126"/>
      <c r="IT109" s="126"/>
      <c r="IU109" s="126"/>
    </row>
    <row r="110" spans="1:255" s="127" customFormat="1" ht="42.75">
      <c r="A110" s="128" t="s">
        <v>810</v>
      </c>
      <c r="B110" s="125"/>
      <c r="C110" s="125"/>
      <c r="D110" s="126"/>
      <c r="E110" s="126"/>
      <c r="F110" s="126"/>
      <c r="G110" s="126"/>
      <c r="H110" s="126"/>
      <c r="I110" s="126"/>
      <c r="J110" s="126"/>
      <c r="K110" s="126"/>
      <c r="L110" s="126"/>
      <c r="M110" s="126"/>
      <c r="N110" s="126"/>
      <c r="O110" s="126"/>
      <c r="P110" s="126"/>
      <c r="Q110" s="126"/>
      <c r="R110" s="126"/>
      <c r="S110" s="126"/>
      <c r="T110" s="126"/>
      <c r="U110" s="126"/>
      <c r="V110" s="126"/>
      <c r="W110" s="126"/>
      <c r="X110" s="126"/>
      <c r="Y110" s="126"/>
      <c r="Z110" s="126"/>
      <c r="AA110" s="126"/>
      <c r="AB110" s="126"/>
      <c r="AC110" s="126"/>
      <c r="AD110" s="126"/>
      <c r="AE110" s="126"/>
      <c r="AF110" s="126"/>
      <c r="AG110" s="126"/>
      <c r="AH110" s="126"/>
      <c r="AI110" s="126"/>
      <c r="AJ110" s="126"/>
      <c r="AK110" s="126"/>
      <c r="AL110" s="126"/>
      <c r="AM110" s="126"/>
      <c r="AN110" s="126"/>
      <c r="AO110" s="126"/>
      <c r="AP110" s="126"/>
      <c r="AQ110" s="126"/>
      <c r="AR110" s="126"/>
      <c r="AS110" s="126"/>
      <c r="AT110" s="126"/>
      <c r="AU110" s="126"/>
      <c r="AV110" s="126"/>
      <c r="AW110" s="126"/>
      <c r="AX110" s="126"/>
      <c r="AY110" s="126"/>
      <c r="AZ110" s="126"/>
      <c r="BA110" s="126"/>
      <c r="BB110" s="126"/>
      <c r="BC110" s="126"/>
      <c r="BD110" s="126"/>
      <c r="BE110" s="126"/>
      <c r="BF110" s="126"/>
      <c r="BG110" s="126"/>
      <c r="BH110" s="126"/>
      <c r="BI110" s="126"/>
      <c r="BJ110" s="126"/>
      <c r="BK110" s="126"/>
      <c r="BL110" s="126"/>
      <c r="BM110" s="126"/>
      <c r="BN110" s="126"/>
      <c r="BO110" s="126"/>
      <c r="BP110" s="126"/>
      <c r="BQ110" s="126"/>
      <c r="BR110" s="126"/>
      <c r="BS110" s="126"/>
      <c r="BT110" s="126"/>
      <c r="BU110" s="126"/>
      <c r="BV110" s="126"/>
      <c r="BW110" s="126"/>
      <c r="BX110" s="126"/>
      <c r="BY110" s="126"/>
      <c r="BZ110" s="126"/>
      <c r="CA110" s="126"/>
      <c r="CB110" s="126"/>
      <c r="CC110" s="126"/>
      <c r="CD110" s="126"/>
      <c r="CE110" s="126"/>
      <c r="CF110" s="126"/>
      <c r="CG110" s="126"/>
      <c r="CH110" s="126"/>
      <c r="CI110" s="126"/>
      <c r="CJ110" s="126"/>
      <c r="CK110" s="126"/>
      <c r="CL110" s="126"/>
      <c r="CM110" s="126"/>
      <c r="CN110" s="126"/>
      <c r="CO110" s="126"/>
      <c r="CP110" s="126"/>
      <c r="CQ110" s="126"/>
      <c r="CR110" s="126"/>
      <c r="CS110" s="126"/>
      <c r="CT110" s="126"/>
      <c r="CU110" s="126"/>
      <c r="CV110" s="126"/>
      <c r="CW110" s="126"/>
      <c r="CX110" s="126"/>
      <c r="CY110" s="126"/>
      <c r="CZ110" s="126"/>
      <c r="DA110" s="126"/>
      <c r="DB110" s="126"/>
      <c r="DC110" s="126"/>
      <c r="DD110" s="126"/>
      <c r="DE110" s="126"/>
      <c r="DF110" s="126"/>
      <c r="DG110" s="126"/>
      <c r="DH110" s="126"/>
      <c r="DI110" s="126"/>
      <c r="DJ110" s="126"/>
      <c r="DK110" s="126"/>
      <c r="DL110" s="126"/>
      <c r="DM110" s="126"/>
      <c r="DN110" s="126"/>
      <c r="DO110" s="126"/>
      <c r="DP110" s="126"/>
      <c r="DQ110" s="126"/>
      <c r="DR110" s="126"/>
      <c r="DS110" s="126"/>
      <c r="DT110" s="126"/>
      <c r="DU110" s="126"/>
      <c r="DV110" s="126"/>
      <c r="DW110" s="126"/>
      <c r="DX110" s="126"/>
      <c r="DY110" s="126"/>
      <c r="DZ110" s="126"/>
      <c r="EA110" s="126"/>
      <c r="EB110" s="126"/>
      <c r="EC110" s="126"/>
      <c r="ED110" s="126"/>
      <c r="EE110" s="126"/>
      <c r="EF110" s="126"/>
      <c r="EG110" s="126"/>
      <c r="EH110" s="126"/>
      <c r="EI110" s="126"/>
      <c r="EJ110" s="126"/>
      <c r="EK110" s="126"/>
      <c r="EL110" s="126"/>
      <c r="EM110" s="126"/>
      <c r="EN110" s="126"/>
      <c r="EO110" s="126"/>
      <c r="EP110" s="126"/>
      <c r="EQ110" s="126"/>
      <c r="ER110" s="126"/>
      <c r="ES110" s="126"/>
      <c r="ET110" s="126"/>
      <c r="EU110" s="126"/>
      <c r="EV110" s="126"/>
      <c r="EW110" s="126"/>
      <c r="EX110" s="126"/>
      <c r="EY110" s="126"/>
      <c r="EZ110" s="126"/>
      <c r="FA110" s="126"/>
      <c r="FB110" s="126"/>
      <c r="FC110" s="126"/>
      <c r="FD110" s="126"/>
      <c r="FE110" s="126"/>
      <c r="FF110" s="126"/>
      <c r="FG110" s="126"/>
      <c r="FH110" s="126"/>
      <c r="FI110" s="126"/>
      <c r="FJ110" s="126"/>
      <c r="FK110" s="126"/>
      <c r="FL110" s="126"/>
      <c r="FM110" s="126"/>
      <c r="FN110" s="126"/>
      <c r="FO110" s="126"/>
      <c r="FP110" s="126"/>
      <c r="FQ110" s="126"/>
      <c r="FR110" s="126"/>
      <c r="FS110" s="126"/>
      <c r="FT110" s="126"/>
      <c r="FU110" s="126"/>
      <c r="FV110" s="126"/>
      <c r="FW110" s="126"/>
      <c r="FX110" s="126"/>
      <c r="FY110" s="126"/>
      <c r="FZ110" s="126"/>
      <c r="GA110" s="126"/>
      <c r="GB110" s="126"/>
      <c r="GC110" s="126"/>
      <c r="GD110" s="126"/>
      <c r="GE110" s="126"/>
      <c r="GF110" s="126"/>
      <c r="GG110" s="126"/>
      <c r="GH110" s="126"/>
      <c r="GI110" s="126"/>
      <c r="GJ110" s="126"/>
      <c r="GK110" s="126"/>
      <c r="GL110" s="126"/>
      <c r="GM110" s="126"/>
      <c r="GN110" s="126"/>
      <c r="GO110" s="126"/>
      <c r="GP110" s="126"/>
      <c r="GQ110" s="126"/>
      <c r="GR110" s="126"/>
      <c r="GS110" s="126"/>
      <c r="GT110" s="126"/>
      <c r="GU110" s="126"/>
      <c r="GV110" s="126"/>
      <c r="GW110" s="126"/>
      <c r="GX110" s="126"/>
      <c r="GY110" s="126"/>
      <c r="GZ110" s="126"/>
      <c r="HA110" s="126"/>
      <c r="HB110" s="126"/>
      <c r="HC110" s="126"/>
      <c r="HD110" s="126"/>
      <c r="HE110" s="126"/>
      <c r="HF110" s="126"/>
      <c r="HG110" s="126"/>
      <c r="HH110" s="126"/>
      <c r="HI110" s="126"/>
      <c r="HJ110" s="126"/>
      <c r="HK110" s="126"/>
      <c r="HL110" s="126"/>
      <c r="HM110" s="126"/>
      <c r="HN110" s="126"/>
      <c r="HO110" s="126"/>
      <c r="HP110" s="126"/>
      <c r="HQ110" s="126"/>
      <c r="HR110" s="126"/>
      <c r="HS110" s="126"/>
      <c r="HT110" s="126"/>
      <c r="HU110" s="126"/>
      <c r="HV110" s="126"/>
      <c r="HW110" s="126"/>
      <c r="HX110" s="126"/>
      <c r="HY110" s="126"/>
      <c r="HZ110" s="126"/>
      <c r="IA110" s="126"/>
      <c r="IB110" s="126"/>
      <c r="IC110" s="126"/>
      <c r="ID110" s="126"/>
      <c r="IE110" s="126"/>
      <c r="IF110" s="126"/>
      <c r="IG110" s="126"/>
      <c r="IH110" s="126"/>
      <c r="II110" s="126"/>
      <c r="IJ110" s="126"/>
      <c r="IK110" s="126"/>
      <c r="IL110" s="126"/>
      <c r="IM110" s="126"/>
      <c r="IN110" s="126"/>
      <c r="IO110" s="126"/>
      <c r="IP110" s="126"/>
      <c r="IQ110" s="126"/>
      <c r="IR110" s="126"/>
      <c r="IS110" s="126"/>
      <c r="IT110" s="126"/>
      <c r="IU110" s="126"/>
    </row>
    <row r="111" spans="1:255" s="127" customFormat="1" ht="33" customHeight="1">
      <c r="A111" s="128" t="s">
        <v>811</v>
      </c>
      <c r="B111" s="125"/>
      <c r="C111" s="125"/>
      <c r="D111" s="126"/>
      <c r="E111" s="126"/>
      <c r="F111" s="126"/>
      <c r="G111" s="126"/>
      <c r="H111" s="126"/>
      <c r="I111" s="126"/>
      <c r="J111" s="126"/>
      <c r="K111" s="126"/>
      <c r="L111" s="126"/>
      <c r="M111" s="126"/>
      <c r="N111" s="126"/>
      <c r="O111" s="126"/>
      <c r="P111" s="126"/>
      <c r="Q111" s="126"/>
      <c r="R111" s="126"/>
      <c r="S111" s="126"/>
      <c r="T111" s="126"/>
      <c r="U111" s="126"/>
      <c r="V111" s="126"/>
      <c r="W111" s="126"/>
      <c r="X111" s="126"/>
      <c r="Y111" s="126"/>
      <c r="Z111" s="126"/>
      <c r="AA111" s="126"/>
      <c r="AB111" s="126"/>
      <c r="AC111" s="126"/>
      <c r="AD111" s="126"/>
      <c r="AE111" s="126"/>
      <c r="AF111" s="126"/>
      <c r="AG111" s="126"/>
      <c r="AH111" s="126"/>
      <c r="AI111" s="126"/>
      <c r="AJ111" s="126"/>
      <c r="AK111" s="126"/>
      <c r="AL111" s="126"/>
      <c r="AM111" s="126"/>
      <c r="AN111" s="126"/>
      <c r="AO111" s="126"/>
      <c r="AP111" s="126"/>
      <c r="AQ111" s="126"/>
      <c r="AR111" s="126"/>
      <c r="AS111" s="126"/>
      <c r="AT111" s="126"/>
      <c r="AU111" s="126"/>
      <c r="AV111" s="126"/>
      <c r="AW111" s="126"/>
      <c r="AX111" s="126"/>
      <c r="AY111" s="126"/>
      <c r="AZ111" s="126"/>
      <c r="BA111" s="126"/>
      <c r="BB111" s="126"/>
      <c r="BC111" s="126"/>
      <c r="BD111" s="126"/>
      <c r="BE111" s="126"/>
      <c r="BF111" s="126"/>
      <c r="BG111" s="126"/>
      <c r="BH111" s="126"/>
      <c r="BI111" s="126"/>
      <c r="BJ111" s="126"/>
      <c r="BK111" s="126"/>
      <c r="BL111" s="126"/>
      <c r="BM111" s="126"/>
      <c r="BN111" s="126"/>
      <c r="BO111" s="126"/>
      <c r="BP111" s="126"/>
      <c r="BQ111" s="126"/>
      <c r="BR111" s="126"/>
      <c r="BS111" s="126"/>
      <c r="BT111" s="126"/>
      <c r="BU111" s="126"/>
      <c r="BV111" s="126"/>
      <c r="BW111" s="126"/>
      <c r="BX111" s="126"/>
      <c r="BY111" s="126"/>
      <c r="BZ111" s="126"/>
      <c r="CA111" s="126"/>
      <c r="CB111" s="126"/>
      <c r="CC111" s="126"/>
      <c r="CD111" s="126"/>
      <c r="CE111" s="126"/>
      <c r="CF111" s="126"/>
      <c r="CG111" s="126"/>
      <c r="CH111" s="126"/>
      <c r="CI111" s="126"/>
      <c r="CJ111" s="126"/>
      <c r="CK111" s="126"/>
      <c r="CL111" s="126"/>
      <c r="CM111" s="126"/>
      <c r="CN111" s="126"/>
      <c r="CO111" s="126"/>
      <c r="CP111" s="126"/>
      <c r="CQ111" s="126"/>
      <c r="CR111" s="126"/>
      <c r="CS111" s="126"/>
      <c r="CT111" s="126"/>
      <c r="CU111" s="126"/>
      <c r="CV111" s="126"/>
      <c r="CW111" s="126"/>
      <c r="CX111" s="126"/>
      <c r="CY111" s="126"/>
      <c r="CZ111" s="126"/>
      <c r="DA111" s="126"/>
      <c r="DB111" s="126"/>
      <c r="DC111" s="126"/>
      <c r="DD111" s="126"/>
      <c r="DE111" s="126"/>
      <c r="DF111" s="126"/>
      <c r="DG111" s="126"/>
      <c r="DH111" s="126"/>
      <c r="DI111" s="126"/>
      <c r="DJ111" s="126"/>
      <c r="DK111" s="126"/>
      <c r="DL111" s="126"/>
      <c r="DM111" s="126"/>
      <c r="DN111" s="126"/>
      <c r="DO111" s="126"/>
      <c r="DP111" s="126"/>
      <c r="DQ111" s="126"/>
      <c r="DR111" s="126"/>
      <c r="DS111" s="126"/>
      <c r="DT111" s="126"/>
      <c r="DU111" s="126"/>
      <c r="DV111" s="126"/>
      <c r="DW111" s="126"/>
      <c r="DX111" s="126"/>
      <c r="DY111" s="126"/>
      <c r="DZ111" s="126"/>
      <c r="EA111" s="126"/>
      <c r="EB111" s="126"/>
      <c r="EC111" s="126"/>
      <c r="ED111" s="126"/>
      <c r="EE111" s="126"/>
      <c r="EF111" s="126"/>
      <c r="EG111" s="126"/>
      <c r="EH111" s="126"/>
      <c r="EI111" s="126"/>
      <c r="EJ111" s="126"/>
      <c r="EK111" s="126"/>
      <c r="EL111" s="126"/>
      <c r="EM111" s="126"/>
      <c r="EN111" s="126"/>
      <c r="EO111" s="126"/>
      <c r="EP111" s="126"/>
      <c r="EQ111" s="126"/>
      <c r="ER111" s="126"/>
      <c r="ES111" s="126"/>
      <c r="ET111" s="126"/>
      <c r="EU111" s="126"/>
      <c r="EV111" s="126"/>
      <c r="EW111" s="126"/>
      <c r="EX111" s="126"/>
      <c r="EY111" s="126"/>
      <c r="EZ111" s="126"/>
      <c r="FA111" s="126"/>
      <c r="FB111" s="126"/>
      <c r="FC111" s="126"/>
      <c r="FD111" s="126"/>
      <c r="FE111" s="126"/>
      <c r="FF111" s="126"/>
      <c r="FG111" s="126"/>
      <c r="FH111" s="126"/>
      <c r="FI111" s="126"/>
      <c r="FJ111" s="126"/>
      <c r="FK111" s="126"/>
      <c r="FL111" s="126"/>
      <c r="FM111" s="126"/>
      <c r="FN111" s="126"/>
      <c r="FO111" s="126"/>
      <c r="FP111" s="126"/>
      <c r="FQ111" s="126"/>
      <c r="FR111" s="126"/>
      <c r="FS111" s="126"/>
      <c r="FT111" s="126"/>
      <c r="FU111" s="126"/>
      <c r="FV111" s="126"/>
      <c r="FW111" s="126"/>
      <c r="FX111" s="126"/>
      <c r="FY111" s="126"/>
      <c r="FZ111" s="126"/>
      <c r="GA111" s="126"/>
      <c r="GB111" s="126"/>
      <c r="GC111" s="126"/>
      <c r="GD111" s="126"/>
      <c r="GE111" s="126"/>
      <c r="GF111" s="126"/>
      <c r="GG111" s="126"/>
      <c r="GH111" s="126"/>
      <c r="GI111" s="126"/>
      <c r="GJ111" s="126"/>
      <c r="GK111" s="126"/>
      <c r="GL111" s="126"/>
      <c r="GM111" s="126"/>
      <c r="GN111" s="126"/>
      <c r="GO111" s="126"/>
      <c r="GP111" s="126"/>
      <c r="GQ111" s="126"/>
      <c r="GR111" s="126"/>
      <c r="GS111" s="126"/>
      <c r="GT111" s="126"/>
      <c r="GU111" s="126"/>
      <c r="GV111" s="126"/>
      <c r="GW111" s="126"/>
      <c r="GX111" s="126"/>
      <c r="GY111" s="126"/>
      <c r="GZ111" s="126"/>
      <c r="HA111" s="126"/>
      <c r="HB111" s="126"/>
      <c r="HC111" s="126"/>
      <c r="HD111" s="126"/>
      <c r="HE111" s="126"/>
      <c r="HF111" s="126"/>
      <c r="HG111" s="126"/>
      <c r="HH111" s="126"/>
      <c r="HI111" s="126"/>
      <c r="HJ111" s="126"/>
      <c r="HK111" s="126"/>
      <c r="HL111" s="126"/>
      <c r="HM111" s="126"/>
      <c r="HN111" s="126"/>
      <c r="HO111" s="126"/>
      <c r="HP111" s="126"/>
      <c r="HQ111" s="126"/>
      <c r="HR111" s="126"/>
      <c r="HS111" s="126"/>
      <c r="HT111" s="126"/>
      <c r="HU111" s="126"/>
      <c r="HV111" s="126"/>
      <c r="HW111" s="126"/>
      <c r="HX111" s="126"/>
      <c r="HY111" s="126"/>
      <c r="HZ111" s="126"/>
      <c r="IA111" s="126"/>
      <c r="IB111" s="126"/>
      <c r="IC111" s="126"/>
      <c r="ID111" s="126"/>
      <c r="IE111" s="126"/>
      <c r="IF111" s="126"/>
      <c r="IG111" s="126"/>
      <c r="IH111" s="126"/>
      <c r="II111" s="126"/>
      <c r="IJ111" s="126"/>
      <c r="IK111" s="126"/>
      <c r="IL111" s="126"/>
      <c r="IM111" s="126"/>
      <c r="IN111" s="126"/>
      <c r="IO111" s="126"/>
      <c r="IP111" s="126"/>
      <c r="IQ111" s="126"/>
      <c r="IR111" s="126"/>
      <c r="IS111" s="126"/>
      <c r="IT111" s="126"/>
      <c r="IU111" s="126"/>
    </row>
    <row r="112" spans="1:255" s="127" customFormat="1" ht="42.75">
      <c r="A112" s="128" t="s">
        <v>812</v>
      </c>
      <c r="B112" s="125"/>
      <c r="C112" s="125"/>
      <c r="D112" s="126"/>
      <c r="E112" s="126"/>
      <c r="F112" s="126"/>
      <c r="G112" s="126"/>
      <c r="H112" s="126"/>
      <c r="I112" s="126"/>
      <c r="J112" s="126"/>
      <c r="K112" s="126"/>
      <c r="L112" s="126"/>
      <c r="M112" s="126"/>
      <c r="N112" s="126"/>
      <c r="O112" s="126"/>
      <c r="P112" s="126"/>
      <c r="Q112" s="126"/>
      <c r="R112" s="126"/>
      <c r="S112" s="126"/>
      <c r="T112" s="126"/>
      <c r="U112" s="126"/>
      <c r="V112" s="126"/>
      <c r="W112" s="126"/>
      <c r="X112" s="126"/>
      <c r="Y112" s="126"/>
      <c r="Z112" s="126"/>
      <c r="AA112" s="126"/>
      <c r="AB112" s="126"/>
      <c r="AC112" s="126"/>
      <c r="AD112" s="126"/>
      <c r="AE112" s="126"/>
      <c r="AF112" s="126"/>
      <c r="AG112" s="126"/>
      <c r="AH112" s="126"/>
      <c r="AI112" s="126"/>
      <c r="AJ112" s="126"/>
      <c r="AK112" s="126"/>
      <c r="AL112" s="126"/>
      <c r="AM112" s="126"/>
      <c r="AN112" s="126"/>
      <c r="AO112" s="126"/>
      <c r="AP112" s="126"/>
      <c r="AQ112" s="126"/>
      <c r="AR112" s="126"/>
      <c r="AS112" s="126"/>
      <c r="AT112" s="126"/>
      <c r="AU112" s="126"/>
      <c r="AV112" s="126"/>
      <c r="AW112" s="126"/>
      <c r="AX112" s="126"/>
      <c r="AY112" s="126"/>
      <c r="AZ112" s="126"/>
      <c r="BA112" s="126"/>
      <c r="BB112" s="126"/>
      <c r="BC112" s="126"/>
      <c r="BD112" s="126"/>
      <c r="BE112" s="126"/>
      <c r="BF112" s="126"/>
      <c r="BG112" s="126"/>
      <c r="BH112" s="126"/>
      <c r="BI112" s="126"/>
      <c r="BJ112" s="126"/>
      <c r="BK112" s="126"/>
      <c r="BL112" s="126"/>
      <c r="BM112" s="126"/>
      <c r="BN112" s="126"/>
      <c r="BO112" s="126"/>
      <c r="BP112" s="126"/>
      <c r="BQ112" s="126"/>
      <c r="BR112" s="126"/>
      <c r="BS112" s="126"/>
      <c r="BT112" s="126"/>
      <c r="BU112" s="126"/>
      <c r="BV112" s="126"/>
      <c r="BW112" s="126"/>
      <c r="BX112" s="126"/>
      <c r="BY112" s="126"/>
      <c r="BZ112" s="126"/>
      <c r="CA112" s="126"/>
      <c r="CB112" s="126"/>
      <c r="CC112" s="126"/>
      <c r="CD112" s="126"/>
      <c r="CE112" s="126"/>
      <c r="CF112" s="126"/>
      <c r="CG112" s="126"/>
      <c r="CH112" s="126"/>
      <c r="CI112" s="126"/>
      <c r="CJ112" s="126"/>
      <c r="CK112" s="126"/>
      <c r="CL112" s="126"/>
      <c r="CM112" s="126"/>
      <c r="CN112" s="126"/>
      <c r="CO112" s="126"/>
      <c r="CP112" s="126"/>
      <c r="CQ112" s="126"/>
      <c r="CR112" s="126"/>
      <c r="CS112" s="126"/>
      <c r="CT112" s="126"/>
      <c r="CU112" s="126"/>
      <c r="CV112" s="126"/>
      <c r="CW112" s="126"/>
      <c r="CX112" s="126"/>
      <c r="CY112" s="126"/>
      <c r="CZ112" s="126"/>
      <c r="DA112" s="126"/>
      <c r="DB112" s="126"/>
      <c r="DC112" s="126"/>
      <c r="DD112" s="126"/>
      <c r="DE112" s="126"/>
      <c r="DF112" s="126"/>
      <c r="DG112" s="126"/>
      <c r="DH112" s="126"/>
      <c r="DI112" s="126"/>
      <c r="DJ112" s="126"/>
      <c r="DK112" s="126"/>
      <c r="DL112" s="126"/>
      <c r="DM112" s="126"/>
      <c r="DN112" s="126"/>
      <c r="DO112" s="126"/>
      <c r="DP112" s="126"/>
      <c r="DQ112" s="126"/>
      <c r="DR112" s="126"/>
      <c r="DS112" s="126"/>
      <c r="DT112" s="126"/>
      <c r="DU112" s="126"/>
      <c r="DV112" s="126"/>
      <c r="DW112" s="126"/>
      <c r="DX112" s="126"/>
      <c r="DY112" s="126"/>
      <c r="DZ112" s="126"/>
      <c r="EA112" s="126"/>
      <c r="EB112" s="126"/>
      <c r="EC112" s="126"/>
      <c r="ED112" s="126"/>
      <c r="EE112" s="126"/>
      <c r="EF112" s="126"/>
      <c r="EG112" s="126"/>
      <c r="EH112" s="126"/>
      <c r="EI112" s="126"/>
      <c r="EJ112" s="126"/>
      <c r="EK112" s="126"/>
      <c r="EL112" s="126"/>
      <c r="EM112" s="126"/>
      <c r="EN112" s="126"/>
      <c r="EO112" s="126"/>
      <c r="EP112" s="126"/>
      <c r="EQ112" s="126"/>
      <c r="ER112" s="126"/>
      <c r="ES112" s="126"/>
      <c r="ET112" s="126"/>
      <c r="EU112" s="126"/>
      <c r="EV112" s="126"/>
      <c r="EW112" s="126"/>
      <c r="EX112" s="126"/>
      <c r="EY112" s="126"/>
      <c r="EZ112" s="126"/>
      <c r="FA112" s="126"/>
      <c r="FB112" s="126"/>
      <c r="FC112" s="126"/>
      <c r="FD112" s="126"/>
      <c r="FE112" s="126"/>
      <c r="FF112" s="126"/>
      <c r="FG112" s="126"/>
      <c r="FH112" s="126"/>
      <c r="FI112" s="126"/>
      <c r="FJ112" s="126"/>
      <c r="FK112" s="126"/>
      <c r="FL112" s="126"/>
      <c r="FM112" s="126"/>
      <c r="FN112" s="126"/>
      <c r="FO112" s="126"/>
      <c r="FP112" s="126"/>
      <c r="FQ112" s="126"/>
      <c r="FR112" s="126"/>
      <c r="FS112" s="126"/>
      <c r="FT112" s="126"/>
      <c r="FU112" s="126"/>
      <c r="FV112" s="126"/>
      <c r="FW112" s="126"/>
      <c r="FX112" s="126"/>
      <c r="FY112" s="126"/>
      <c r="FZ112" s="126"/>
      <c r="GA112" s="126"/>
      <c r="GB112" s="126"/>
      <c r="GC112" s="126"/>
      <c r="GD112" s="126"/>
      <c r="GE112" s="126"/>
      <c r="GF112" s="126"/>
      <c r="GG112" s="126"/>
      <c r="GH112" s="126"/>
      <c r="GI112" s="126"/>
      <c r="GJ112" s="126"/>
      <c r="GK112" s="126"/>
      <c r="GL112" s="126"/>
      <c r="GM112" s="126"/>
      <c r="GN112" s="126"/>
      <c r="GO112" s="126"/>
      <c r="GP112" s="126"/>
      <c r="GQ112" s="126"/>
      <c r="GR112" s="126"/>
      <c r="GS112" s="126"/>
      <c r="GT112" s="126"/>
      <c r="GU112" s="126"/>
      <c r="GV112" s="126"/>
      <c r="GW112" s="126"/>
      <c r="GX112" s="126"/>
      <c r="GY112" s="126"/>
      <c r="GZ112" s="126"/>
      <c r="HA112" s="126"/>
      <c r="HB112" s="126"/>
      <c r="HC112" s="126"/>
      <c r="HD112" s="126"/>
      <c r="HE112" s="126"/>
      <c r="HF112" s="126"/>
      <c r="HG112" s="126"/>
      <c r="HH112" s="126"/>
      <c r="HI112" s="126"/>
      <c r="HJ112" s="126"/>
      <c r="HK112" s="126"/>
      <c r="HL112" s="126"/>
      <c r="HM112" s="126"/>
      <c r="HN112" s="126"/>
      <c r="HO112" s="126"/>
      <c r="HP112" s="126"/>
      <c r="HQ112" s="126"/>
      <c r="HR112" s="126"/>
      <c r="HS112" s="126"/>
      <c r="HT112" s="126"/>
      <c r="HU112" s="126"/>
      <c r="HV112" s="126"/>
      <c r="HW112" s="126"/>
      <c r="HX112" s="126"/>
      <c r="HY112" s="126"/>
      <c r="HZ112" s="126"/>
      <c r="IA112" s="126"/>
      <c r="IB112" s="126"/>
      <c r="IC112" s="126"/>
      <c r="ID112" s="126"/>
      <c r="IE112" s="126"/>
      <c r="IF112" s="126"/>
      <c r="IG112" s="126"/>
      <c r="IH112" s="126"/>
      <c r="II112" s="126"/>
      <c r="IJ112" s="126"/>
      <c r="IK112" s="126"/>
      <c r="IL112" s="126"/>
      <c r="IM112" s="126"/>
      <c r="IN112" s="126"/>
      <c r="IO112" s="126"/>
      <c r="IP112" s="126"/>
      <c r="IQ112" s="126"/>
      <c r="IR112" s="126"/>
      <c r="IS112" s="126"/>
      <c r="IT112" s="126"/>
      <c r="IU112" s="126"/>
    </row>
    <row r="113" spans="1:255" s="127" customFormat="1">
      <c r="A113" s="47"/>
      <c r="B113" s="125"/>
      <c r="C113" s="125"/>
      <c r="D113" s="126"/>
      <c r="E113" s="126"/>
      <c r="F113" s="126"/>
      <c r="G113" s="126"/>
      <c r="H113" s="126"/>
      <c r="I113" s="126"/>
      <c r="J113" s="126"/>
      <c r="K113" s="126"/>
      <c r="L113" s="126"/>
      <c r="M113" s="126"/>
      <c r="N113" s="126"/>
      <c r="O113" s="126"/>
      <c r="P113" s="126"/>
      <c r="Q113" s="126"/>
      <c r="R113" s="126"/>
      <c r="S113" s="126"/>
      <c r="T113" s="126"/>
      <c r="U113" s="126"/>
      <c r="V113" s="126"/>
      <c r="W113" s="126"/>
      <c r="X113" s="126"/>
      <c r="Y113" s="126"/>
      <c r="Z113" s="126"/>
      <c r="AA113" s="126"/>
      <c r="AB113" s="126"/>
      <c r="AC113" s="126"/>
      <c r="AD113" s="126"/>
      <c r="AE113" s="126"/>
      <c r="AF113" s="126"/>
      <c r="AG113" s="126"/>
      <c r="AH113" s="126"/>
      <c r="AI113" s="126"/>
      <c r="AJ113" s="126"/>
      <c r="AK113" s="126"/>
      <c r="AL113" s="126"/>
      <c r="AM113" s="126"/>
      <c r="AN113" s="126"/>
      <c r="AO113" s="126"/>
      <c r="AP113" s="126"/>
      <c r="AQ113" s="126"/>
      <c r="AR113" s="126"/>
      <c r="AS113" s="126"/>
      <c r="AT113" s="126"/>
      <c r="AU113" s="126"/>
      <c r="AV113" s="126"/>
      <c r="AW113" s="126"/>
      <c r="AX113" s="126"/>
      <c r="AY113" s="126"/>
      <c r="AZ113" s="126"/>
      <c r="BA113" s="126"/>
      <c r="BB113" s="126"/>
      <c r="BC113" s="126"/>
      <c r="BD113" s="126"/>
      <c r="BE113" s="126"/>
      <c r="BF113" s="126"/>
      <c r="BG113" s="126"/>
      <c r="BH113" s="126"/>
      <c r="BI113" s="126"/>
      <c r="BJ113" s="126"/>
      <c r="BK113" s="126"/>
      <c r="BL113" s="126"/>
      <c r="BM113" s="126"/>
      <c r="BN113" s="126"/>
      <c r="BO113" s="126"/>
      <c r="BP113" s="126"/>
      <c r="BQ113" s="126"/>
      <c r="BR113" s="126"/>
      <c r="BS113" s="126"/>
      <c r="BT113" s="126"/>
      <c r="BU113" s="126"/>
      <c r="BV113" s="126"/>
      <c r="BW113" s="126"/>
      <c r="BX113" s="126"/>
      <c r="BY113" s="126"/>
      <c r="BZ113" s="126"/>
      <c r="CA113" s="126"/>
      <c r="CB113" s="126"/>
      <c r="CC113" s="126"/>
      <c r="CD113" s="126"/>
      <c r="CE113" s="126"/>
      <c r="CF113" s="126"/>
      <c r="CG113" s="126"/>
      <c r="CH113" s="126"/>
      <c r="CI113" s="126"/>
      <c r="CJ113" s="126"/>
      <c r="CK113" s="126"/>
      <c r="CL113" s="126"/>
      <c r="CM113" s="126"/>
      <c r="CN113" s="126"/>
      <c r="CO113" s="126"/>
      <c r="CP113" s="126"/>
      <c r="CQ113" s="126"/>
      <c r="CR113" s="126"/>
      <c r="CS113" s="126"/>
      <c r="CT113" s="126"/>
      <c r="CU113" s="126"/>
      <c r="CV113" s="126"/>
      <c r="CW113" s="126"/>
      <c r="CX113" s="126"/>
      <c r="CY113" s="126"/>
      <c r="CZ113" s="126"/>
      <c r="DA113" s="126"/>
      <c r="DB113" s="126"/>
      <c r="DC113" s="126"/>
      <c r="DD113" s="126"/>
      <c r="DE113" s="126"/>
      <c r="DF113" s="126"/>
      <c r="DG113" s="126"/>
      <c r="DH113" s="126"/>
      <c r="DI113" s="126"/>
      <c r="DJ113" s="126"/>
      <c r="DK113" s="126"/>
      <c r="DL113" s="126"/>
      <c r="DM113" s="126"/>
      <c r="DN113" s="126"/>
      <c r="DO113" s="126"/>
      <c r="DP113" s="126"/>
      <c r="DQ113" s="126"/>
      <c r="DR113" s="126"/>
      <c r="DS113" s="126"/>
      <c r="DT113" s="126"/>
      <c r="DU113" s="126"/>
      <c r="DV113" s="126"/>
      <c r="DW113" s="126"/>
      <c r="DX113" s="126"/>
      <c r="DY113" s="126"/>
      <c r="DZ113" s="126"/>
      <c r="EA113" s="126"/>
      <c r="EB113" s="126"/>
      <c r="EC113" s="126"/>
      <c r="ED113" s="126"/>
      <c r="EE113" s="126"/>
      <c r="EF113" s="126"/>
      <c r="EG113" s="126"/>
      <c r="EH113" s="126"/>
      <c r="EI113" s="126"/>
      <c r="EJ113" s="126"/>
      <c r="EK113" s="126"/>
      <c r="EL113" s="126"/>
      <c r="EM113" s="126"/>
      <c r="EN113" s="126"/>
      <c r="EO113" s="126"/>
      <c r="EP113" s="126"/>
      <c r="EQ113" s="126"/>
      <c r="ER113" s="126"/>
      <c r="ES113" s="126"/>
      <c r="ET113" s="126"/>
      <c r="EU113" s="126"/>
      <c r="EV113" s="126"/>
      <c r="EW113" s="126"/>
      <c r="EX113" s="126"/>
      <c r="EY113" s="126"/>
      <c r="EZ113" s="126"/>
      <c r="FA113" s="126"/>
      <c r="FB113" s="126"/>
      <c r="FC113" s="126"/>
      <c r="FD113" s="126"/>
      <c r="FE113" s="126"/>
      <c r="FF113" s="126"/>
      <c r="FG113" s="126"/>
      <c r="FH113" s="126"/>
      <c r="FI113" s="126"/>
      <c r="FJ113" s="126"/>
      <c r="FK113" s="126"/>
      <c r="FL113" s="126"/>
      <c r="FM113" s="126"/>
      <c r="FN113" s="126"/>
      <c r="FO113" s="126"/>
      <c r="FP113" s="126"/>
      <c r="FQ113" s="126"/>
      <c r="FR113" s="126"/>
      <c r="FS113" s="126"/>
      <c r="FT113" s="126"/>
      <c r="FU113" s="126"/>
      <c r="FV113" s="126"/>
      <c r="FW113" s="126"/>
      <c r="FX113" s="126"/>
      <c r="FY113" s="126"/>
      <c r="FZ113" s="126"/>
      <c r="GA113" s="126"/>
      <c r="GB113" s="126"/>
      <c r="GC113" s="126"/>
      <c r="GD113" s="126"/>
      <c r="GE113" s="126"/>
      <c r="GF113" s="126"/>
      <c r="GG113" s="126"/>
      <c r="GH113" s="126"/>
      <c r="GI113" s="126"/>
      <c r="GJ113" s="126"/>
      <c r="GK113" s="126"/>
      <c r="GL113" s="126"/>
      <c r="GM113" s="126"/>
      <c r="GN113" s="126"/>
      <c r="GO113" s="126"/>
      <c r="GP113" s="126"/>
      <c r="GQ113" s="126"/>
      <c r="GR113" s="126"/>
      <c r="GS113" s="126"/>
      <c r="GT113" s="126"/>
      <c r="GU113" s="126"/>
      <c r="GV113" s="126"/>
      <c r="GW113" s="126"/>
      <c r="GX113" s="126"/>
      <c r="GY113" s="126"/>
      <c r="GZ113" s="126"/>
      <c r="HA113" s="126"/>
      <c r="HB113" s="126"/>
      <c r="HC113" s="126"/>
      <c r="HD113" s="126"/>
      <c r="HE113" s="126"/>
      <c r="HF113" s="126"/>
      <c r="HG113" s="126"/>
      <c r="HH113" s="126"/>
      <c r="HI113" s="126"/>
      <c r="HJ113" s="126"/>
      <c r="HK113" s="126"/>
      <c r="HL113" s="126"/>
      <c r="HM113" s="126"/>
      <c r="HN113" s="126"/>
      <c r="HO113" s="126"/>
      <c r="HP113" s="126"/>
      <c r="HQ113" s="126"/>
      <c r="HR113" s="126"/>
      <c r="HS113" s="126"/>
      <c r="HT113" s="126"/>
      <c r="HU113" s="126"/>
      <c r="HV113" s="126"/>
      <c r="HW113" s="126"/>
      <c r="HX113" s="126"/>
      <c r="HY113" s="126"/>
      <c r="HZ113" s="126"/>
      <c r="IA113" s="126"/>
      <c r="IB113" s="126"/>
      <c r="IC113" s="126"/>
      <c r="ID113" s="126"/>
      <c r="IE113" s="126"/>
      <c r="IF113" s="126"/>
      <c r="IG113" s="126"/>
      <c r="IH113" s="126"/>
      <c r="II113" s="126"/>
      <c r="IJ113" s="126"/>
      <c r="IK113" s="126"/>
      <c r="IL113" s="126"/>
      <c r="IM113" s="126"/>
      <c r="IN113" s="126"/>
      <c r="IO113" s="126"/>
      <c r="IP113" s="126"/>
      <c r="IQ113" s="126"/>
      <c r="IR113" s="126"/>
      <c r="IS113" s="126"/>
      <c r="IT113" s="126"/>
      <c r="IU113" s="126"/>
    </row>
    <row r="114" spans="1:255" s="127" customFormat="1" ht="25.5" customHeight="1">
      <c r="A114" s="47" t="s">
        <v>2175</v>
      </c>
      <c r="B114" s="125"/>
      <c r="C114" s="125"/>
      <c r="D114" s="126"/>
      <c r="E114" s="126"/>
      <c r="F114" s="126"/>
      <c r="G114" s="126"/>
      <c r="H114" s="126"/>
      <c r="I114" s="126"/>
      <c r="J114" s="126"/>
      <c r="K114" s="126"/>
      <c r="L114" s="126"/>
      <c r="M114" s="126"/>
      <c r="N114" s="126"/>
      <c r="O114" s="126"/>
      <c r="P114" s="126"/>
      <c r="Q114" s="126"/>
      <c r="R114" s="126"/>
      <c r="S114" s="126"/>
      <c r="T114" s="126"/>
      <c r="U114" s="126"/>
      <c r="V114" s="126"/>
      <c r="W114" s="126"/>
      <c r="X114" s="126"/>
      <c r="Y114" s="126"/>
      <c r="Z114" s="126"/>
      <c r="AA114" s="126"/>
      <c r="AB114" s="126"/>
      <c r="AC114" s="126"/>
      <c r="AD114" s="126"/>
      <c r="AE114" s="126"/>
      <c r="AF114" s="126"/>
      <c r="AG114" s="126"/>
      <c r="AH114" s="126"/>
      <c r="AI114" s="126"/>
      <c r="AJ114" s="126"/>
      <c r="AK114" s="126"/>
      <c r="AL114" s="126"/>
      <c r="AM114" s="126"/>
      <c r="AN114" s="126"/>
      <c r="AO114" s="126"/>
      <c r="AP114" s="126"/>
      <c r="AQ114" s="126"/>
      <c r="AR114" s="126"/>
      <c r="AS114" s="126"/>
      <c r="AT114" s="126"/>
      <c r="AU114" s="126"/>
      <c r="AV114" s="126"/>
      <c r="AW114" s="126"/>
      <c r="AX114" s="126"/>
      <c r="AY114" s="126"/>
      <c r="AZ114" s="126"/>
      <c r="BA114" s="126"/>
      <c r="BB114" s="126"/>
      <c r="BC114" s="126"/>
      <c r="BD114" s="126"/>
      <c r="BE114" s="126"/>
      <c r="BF114" s="126"/>
      <c r="BG114" s="126"/>
      <c r="BH114" s="126"/>
      <c r="BI114" s="126"/>
      <c r="BJ114" s="126"/>
      <c r="BK114" s="126"/>
      <c r="BL114" s="126"/>
      <c r="BM114" s="126"/>
      <c r="BN114" s="126"/>
      <c r="BO114" s="126"/>
      <c r="BP114" s="126"/>
      <c r="BQ114" s="126"/>
      <c r="BR114" s="126"/>
      <c r="BS114" s="126"/>
      <c r="BT114" s="126"/>
      <c r="BU114" s="126"/>
      <c r="BV114" s="126"/>
      <c r="BW114" s="126"/>
      <c r="BX114" s="126"/>
      <c r="BY114" s="126"/>
      <c r="BZ114" s="126"/>
      <c r="CA114" s="126"/>
      <c r="CB114" s="126"/>
      <c r="CC114" s="126"/>
      <c r="CD114" s="126"/>
      <c r="CE114" s="126"/>
      <c r="CF114" s="126"/>
      <c r="CG114" s="126"/>
      <c r="CH114" s="126"/>
      <c r="CI114" s="126"/>
      <c r="CJ114" s="126"/>
      <c r="CK114" s="126"/>
      <c r="CL114" s="126"/>
      <c r="CM114" s="126"/>
      <c r="CN114" s="126"/>
      <c r="CO114" s="126"/>
      <c r="CP114" s="126"/>
      <c r="CQ114" s="126"/>
      <c r="CR114" s="126"/>
      <c r="CS114" s="126"/>
      <c r="CT114" s="126"/>
      <c r="CU114" s="126"/>
      <c r="CV114" s="126"/>
      <c r="CW114" s="126"/>
      <c r="CX114" s="126"/>
      <c r="CY114" s="126"/>
      <c r="CZ114" s="126"/>
      <c r="DA114" s="126"/>
      <c r="DB114" s="126"/>
      <c r="DC114" s="126"/>
      <c r="DD114" s="126"/>
      <c r="DE114" s="126"/>
      <c r="DF114" s="126"/>
      <c r="DG114" s="126"/>
      <c r="DH114" s="126"/>
      <c r="DI114" s="126"/>
      <c r="DJ114" s="126"/>
      <c r="DK114" s="126"/>
      <c r="DL114" s="126"/>
      <c r="DM114" s="126"/>
      <c r="DN114" s="126"/>
      <c r="DO114" s="126"/>
      <c r="DP114" s="126"/>
      <c r="DQ114" s="126"/>
      <c r="DR114" s="126"/>
      <c r="DS114" s="126"/>
      <c r="DT114" s="126"/>
      <c r="DU114" s="126"/>
      <c r="DV114" s="126"/>
      <c r="DW114" s="126"/>
      <c r="DX114" s="126"/>
      <c r="DY114" s="126"/>
      <c r="DZ114" s="126"/>
      <c r="EA114" s="126"/>
      <c r="EB114" s="126"/>
      <c r="EC114" s="126"/>
      <c r="ED114" s="126"/>
      <c r="EE114" s="126"/>
      <c r="EF114" s="126"/>
      <c r="EG114" s="126"/>
      <c r="EH114" s="126"/>
      <c r="EI114" s="126"/>
      <c r="EJ114" s="126"/>
      <c r="EK114" s="126"/>
      <c r="EL114" s="126"/>
      <c r="EM114" s="126"/>
      <c r="EN114" s="126"/>
      <c r="EO114" s="126"/>
      <c r="EP114" s="126"/>
      <c r="EQ114" s="126"/>
      <c r="ER114" s="126"/>
      <c r="ES114" s="126"/>
      <c r="ET114" s="126"/>
      <c r="EU114" s="126"/>
      <c r="EV114" s="126"/>
      <c r="EW114" s="126"/>
      <c r="EX114" s="126"/>
      <c r="EY114" s="126"/>
      <c r="EZ114" s="126"/>
      <c r="FA114" s="126"/>
      <c r="FB114" s="126"/>
      <c r="FC114" s="126"/>
      <c r="FD114" s="126"/>
      <c r="FE114" s="126"/>
      <c r="FF114" s="126"/>
      <c r="FG114" s="126"/>
      <c r="FH114" s="126"/>
      <c r="FI114" s="126"/>
      <c r="FJ114" s="126"/>
      <c r="FK114" s="126"/>
      <c r="FL114" s="126"/>
      <c r="FM114" s="126"/>
      <c r="FN114" s="126"/>
      <c r="FO114" s="126"/>
      <c r="FP114" s="126"/>
      <c r="FQ114" s="126"/>
      <c r="FR114" s="126"/>
      <c r="FS114" s="126"/>
      <c r="FT114" s="126"/>
      <c r="FU114" s="126"/>
      <c r="FV114" s="126"/>
      <c r="FW114" s="126"/>
      <c r="FX114" s="126"/>
      <c r="FY114" s="126"/>
      <c r="FZ114" s="126"/>
      <c r="GA114" s="126"/>
      <c r="GB114" s="126"/>
      <c r="GC114" s="126"/>
      <c r="GD114" s="126"/>
      <c r="GE114" s="126"/>
      <c r="GF114" s="126"/>
      <c r="GG114" s="126"/>
      <c r="GH114" s="126"/>
      <c r="GI114" s="126"/>
      <c r="GJ114" s="126"/>
      <c r="GK114" s="126"/>
      <c r="GL114" s="126"/>
      <c r="GM114" s="126"/>
      <c r="GN114" s="126"/>
      <c r="GO114" s="126"/>
      <c r="GP114" s="126"/>
      <c r="GQ114" s="126"/>
      <c r="GR114" s="126"/>
      <c r="GS114" s="126"/>
      <c r="GT114" s="126"/>
      <c r="GU114" s="126"/>
      <c r="GV114" s="126"/>
      <c r="GW114" s="126"/>
      <c r="GX114" s="126"/>
      <c r="GY114" s="126"/>
      <c r="GZ114" s="126"/>
      <c r="HA114" s="126"/>
      <c r="HB114" s="126"/>
      <c r="HC114" s="126"/>
      <c r="HD114" s="126"/>
      <c r="HE114" s="126"/>
      <c r="HF114" s="126"/>
      <c r="HG114" s="126"/>
      <c r="HH114" s="126"/>
      <c r="HI114" s="126"/>
      <c r="HJ114" s="126"/>
      <c r="HK114" s="126"/>
      <c r="HL114" s="126"/>
      <c r="HM114" s="126"/>
      <c r="HN114" s="126"/>
      <c r="HO114" s="126"/>
      <c r="HP114" s="126"/>
      <c r="HQ114" s="126"/>
      <c r="HR114" s="126"/>
      <c r="HS114" s="126"/>
      <c r="HT114" s="126"/>
      <c r="HU114" s="126"/>
      <c r="HV114" s="126"/>
      <c r="HW114" s="126"/>
      <c r="HX114" s="126"/>
      <c r="HY114" s="126"/>
      <c r="HZ114" s="126"/>
      <c r="IA114" s="126"/>
      <c r="IB114" s="126"/>
      <c r="IC114" s="126"/>
      <c r="ID114" s="126"/>
      <c r="IE114" s="126"/>
      <c r="IF114" s="126"/>
      <c r="IG114" s="126"/>
      <c r="IH114" s="126"/>
      <c r="II114" s="126"/>
      <c r="IJ114" s="126"/>
      <c r="IK114" s="126"/>
      <c r="IL114" s="126"/>
      <c r="IM114" s="126"/>
      <c r="IN114" s="126"/>
      <c r="IO114" s="126"/>
      <c r="IP114" s="126"/>
      <c r="IQ114" s="126"/>
      <c r="IR114" s="126"/>
      <c r="IS114" s="126"/>
      <c r="IT114" s="126"/>
      <c r="IU114" s="126"/>
    </row>
    <row r="115" spans="1:255" s="127" customFormat="1">
      <c r="A115" s="47"/>
      <c r="B115" s="125"/>
      <c r="C115" s="125"/>
      <c r="D115" s="126"/>
      <c r="E115" s="126"/>
      <c r="F115" s="126"/>
      <c r="G115" s="126"/>
      <c r="H115" s="126"/>
      <c r="I115" s="126"/>
      <c r="J115" s="126"/>
      <c r="K115" s="126"/>
      <c r="L115" s="126"/>
      <c r="M115" s="126"/>
      <c r="N115" s="126"/>
      <c r="O115" s="126"/>
      <c r="P115" s="126"/>
      <c r="Q115" s="126"/>
      <c r="R115" s="126"/>
      <c r="S115" s="126"/>
      <c r="T115" s="126"/>
      <c r="U115" s="126"/>
      <c r="V115" s="126"/>
      <c r="W115" s="126"/>
      <c r="X115" s="126"/>
      <c r="Y115" s="126"/>
      <c r="Z115" s="126"/>
      <c r="AA115" s="126"/>
      <c r="AB115" s="126"/>
      <c r="AC115" s="126"/>
      <c r="AD115" s="126"/>
      <c r="AE115" s="126"/>
      <c r="AF115" s="126"/>
      <c r="AG115" s="126"/>
      <c r="AH115" s="126"/>
      <c r="AI115" s="126"/>
      <c r="AJ115" s="126"/>
      <c r="AK115" s="126"/>
      <c r="AL115" s="126"/>
      <c r="AM115" s="126"/>
      <c r="AN115" s="126"/>
      <c r="AO115" s="126"/>
      <c r="AP115" s="126"/>
      <c r="AQ115" s="126"/>
      <c r="AR115" s="126"/>
      <c r="AS115" s="126"/>
      <c r="AT115" s="126"/>
      <c r="AU115" s="126"/>
      <c r="AV115" s="126"/>
      <c r="AW115" s="126"/>
      <c r="AX115" s="126"/>
      <c r="AY115" s="126"/>
      <c r="AZ115" s="126"/>
      <c r="BA115" s="126"/>
      <c r="BB115" s="126"/>
      <c r="BC115" s="126"/>
      <c r="BD115" s="126"/>
      <c r="BE115" s="126"/>
      <c r="BF115" s="126"/>
      <c r="BG115" s="126"/>
      <c r="BH115" s="126"/>
      <c r="BI115" s="126"/>
      <c r="BJ115" s="126"/>
      <c r="BK115" s="126"/>
      <c r="BL115" s="126"/>
      <c r="BM115" s="126"/>
      <c r="BN115" s="126"/>
      <c r="BO115" s="126"/>
      <c r="BP115" s="126"/>
      <c r="BQ115" s="126"/>
      <c r="BR115" s="126"/>
      <c r="BS115" s="126"/>
      <c r="BT115" s="126"/>
      <c r="BU115" s="126"/>
      <c r="BV115" s="126"/>
      <c r="BW115" s="126"/>
      <c r="BX115" s="126"/>
      <c r="BY115" s="126"/>
      <c r="BZ115" s="126"/>
      <c r="CA115" s="126"/>
      <c r="CB115" s="126"/>
      <c r="CC115" s="126"/>
      <c r="CD115" s="126"/>
      <c r="CE115" s="126"/>
      <c r="CF115" s="126"/>
      <c r="CG115" s="126"/>
      <c r="CH115" s="126"/>
      <c r="CI115" s="126"/>
      <c r="CJ115" s="126"/>
      <c r="CK115" s="126"/>
      <c r="CL115" s="126"/>
      <c r="CM115" s="126"/>
      <c r="CN115" s="126"/>
      <c r="CO115" s="126"/>
      <c r="CP115" s="126"/>
      <c r="CQ115" s="126"/>
      <c r="CR115" s="126"/>
      <c r="CS115" s="126"/>
      <c r="CT115" s="126"/>
      <c r="CU115" s="126"/>
      <c r="CV115" s="126"/>
      <c r="CW115" s="126"/>
      <c r="CX115" s="126"/>
      <c r="CY115" s="126"/>
      <c r="CZ115" s="126"/>
      <c r="DA115" s="126"/>
      <c r="DB115" s="126"/>
      <c r="DC115" s="126"/>
      <c r="DD115" s="126"/>
      <c r="DE115" s="126"/>
      <c r="DF115" s="126"/>
      <c r="DG115" s="126"/>
      <c r="DH115" s="126"/>
      <c r="DI115" s="126"/>
      <c r="DJ115" s="126"/>
      <c r="DK115" s="126"/>
      <c r="DL115" s="126"/>
      <c r="DM115" s="126"/>
      <c r="DN115" s="126"/>
      <c r="DO115" s="126"/>
      <c r="DP115" s="126"/>
      <c r="DQ115" s="126"/>
      <c r="DR115" s="126"/>
      <c r="DS115" s="126"/>
      <c r="DT115" s="126"/>
      <c r="DU115" s="126"/>
      <c r="DV115" s="126"/>
      <c r="DW115" s="126"/>
      <c r="DX115" s="126"/>
      <c r="DY115" s="126"/>
      <c r="DZ115" s="126"/>
      <c r="EA115" s="126"/>
      <c r="EB115" s="126"/>
      <c r="EC115" s="126"/>
      <c r="ED115" s="126"/>
      <c r="EE115" s="126"/>
      <c r="EF115" s="126"/>
      <c r="EG115" s="126"/>
      <c r="EH115" s="126"/>
      <c r="EI115" s="126"/>
      <c r="EJ115" s="126"/>
      <c r="EK115" s="126"/>
      <c r="EL115" s="126"/>
      <c r="EM115" s="126"/>
      <c r="EN115" s="126"/>
      <c r="EO115" s="126"/>
      <c r="EP115" s="126"/>
      <c r="EQ115" s="126"/>
      <c r="ER115" s="126"/>
      <c r="ES115" s="126"/>
      <c r="ET115" s="126"/>
      <c r="EU115" s="126"/>
      <c r="EV115" s="126"/>
      <c r="EW115" s="126"/>
      <c r="EX115" s="126"/>
      <c r="EY115" s="126"/>
      <c r="EZ115" s="126"/>
      <c r="FA115" s="126"/>
      <c r="FB115" s="126"/>
      <c r="FC115" s="126"/>
      <c r="FD115" s="126"/>
      <c r="FE115" s="126"/>
      <c r="FF115" s="126"/>
      <c r="FG115" s="126"/>
      <c r="FH115" s="126"/>
      <c r="FI115" s="126"/>
      <c r="FJ115" s="126"/>
      <c r="FK115" s="126"/>
      <c r="FL115" s="126"/>
      <c r="FM115" s="126"/>
      <c r="FN115" s="126"/>
      <c r="FO115" s="126"/>
      <c r="FP115" s="126"/>
      <c r="FQ115" s="126"/>
      <c r="FR115" s="126"/>
      <c r="FS115" s="126"/>
      <c r="FT115" s="126"/>
      <c r="FU115" s="126"/>
      <c r="FV115" s="126"/>
      <c r="FW115" s="126"/>
      <c r="FX115" s="126"/>
      <c r="FY115" s="126"/>
      <c r="FZ115" s="126"/>
      <c r="GA115" s="126"/>
      <c r="GB115" s="126"/>
      <c r="GC115" s="126"/>
      <c r="GD115" s="126"/>
      <c r="GE115" s="126"/>
      <c r="GF115" s="126"/>
      <c r="GG115" s="126"/>
      <c r="GH115" s="126"/>
      <c r="GI115" s="126"/>
      <c r="GJ115" s="126"/>
      <c r="GK115" s="126"/>
      <c r="GL115" s="126"/>
      <c r="GM115" s="126"/>
      <c r="GN115" s="126"/>
      <c r="GO115" s="126"/>
      <c r="GP115" s="126"/>
      <c r="GQ115" s="126"/>
      <c r="GR115" s="126"/>
      <c r="GS115" s="126"/>
      <c r="GT115" s="126"/>
      <c r="GU115" s="126"/>
      <c r="GV115" s="126"/>
      <c r="GW115" s="126"/>
      <c r="GX115" s="126"/>
      <c r="GY115" s="126"/>
      <c r="GZ115" s="126"/>
      <c r="HA115" s="126"/>
      <c r="HB115" s="126"/>
      <c r="HC115" s="126"/>
      <c r="HD115" s="126"/>
      <c r="HE115" s="126"/>
      <c r="HF115" s="126"/>
      <c r="HG115" s="126"/>
      <c r="HH115" s="126"/>
      <c r="HI115" s="126"/>
      <c r="HJ115" s="126"/>
      <c r="HK115" s="126"/>
      <c r="HL115" s="126"/>
      <c r="HM115" s="126"/>
      <c r="HN115" s="126"/>
      <c r="HO115" s="126"/>
      <c r="HP115" s="126"/>
      <c r="HQ115" s="126"/>
      <c r="HR115" s="126"/>
      <c r="HS115" s="126"/>
      <c r="HT115" s="126"/>
      <c r="HU115" s="126"/>
      <c r="HV115" s="126"/>
      <c r="HW115" s="126"/>
      <c r="HX115" s="126"/>
      <c r="HY115" s="126"/>
      <c r="HZ115" s="126"/>
      <c r="IA115" s="126"/>
      <c r="IB115" s="126"/>
      <c r="IC115" s="126"/>
      <c r="ID115" s="126"/>
      <c r="IE115" s="126"/>
      <c r="IF115" s="126"/>
      <c r="IG115" s="126"/>
      <c r="IH115" s="126"/>
      <c r="II115" s="126"/>
      <c r="IJ115" s="126"/>
      <c r="IK115" s="126"/>
      <c r="IL115" s="126"/>
      <c r="IM115" s="126"/>
      <c r="IN115" s="126"/>
      <c r="IO115" s="126"/>
      <c r="IP115" s="126"/>
      <c r="IQ115" s="126"/>
      <c r="IR115" s="126"/>
      <c r="IS115" s="126"/>
      <c r="IT115" s="126"/>
      <c r="IU115" s="126"/>
    </row>
    <row r="116" spans="1:255" s="127" customFormat="1" ht="15">
      <c r="A116" s="58" t="s">
        <v>813</v>
      </c>
      <c r="B116" s="125"/>
      <c r="C116" s="125"/>
      <c r="D116" s="126"/>
      <c r="E116" s="126"/>
      <c r="F116" s="126"/>
      <c r="G116" s="126"/>
      <c r="H116" s="126"/>
      <c r="I116" s="126"/>
      <c r="J116" s="126"/>
      <c r="K116" s="126"/>
      <c r="L116" s="126"/>
      <c r="M116" s="126"/>
      <c r="N116" s="126"/>
      <c r="O116" s="126"/>
      <c r="P116" s="126"/>
      <c r="Q116" s="126"/>
      <c r="R116" s="126"/>
      <c r="S116" s="126"/>
      <c r="T116" s="126"/>
      <c r="U116" s="126"/>
      <c r="V116" s="126"/>
      <c r="W116" s="126"/>
      <c r="X116" s="126"/>
      <c r="Y116" s="126"/>
      <c r="Z116" s="126"/>
      <c r="AA116" s="126"/>
      <c r="AB116" s="126"/>
      <c r="AC116" s="126"/>
      <c r="AD116" s="126"/>
      <c r="AE116" s="126"/>
      <c r="AF116" s="126"/>
      <c r="AG116" s="126"/>
      <c r="AH116" s="126"/>
      <c r="AI116" s="126"/>
      <c r="AJ116" s="126"/>
      <c r="AK116" s="126"/>
      <c r="AL116" s="126"/>
      <c r="AM116" s="126"/>
      <c r="AN116" s="126"/>
      <c r="AO116" s="126"/>
      <c r="AP116" s="126"/>
      <c r="AQ116" s="126"/>
      <c r="AR116" s="126"/>
      <c r="AS116" s="126"/>
      <c r="AT116" s="126"/>
      <c r="AU116" s="126"/>
      <c r="AV116" s="126"/>
      <c r="AW116" s="126"/>
      <c r="AX116" s="126"/>
      <c r="AY116" s="126"/>
      <c r="AZ116" s="126"/>
      <c r="BA116" s="126"/>
      <c r="BB116" s="126"/>
      <c r="BC116" s="126"/>
      <c r="BD116" s="126"/>
      <c r="BE116" s="126"/>
      <c r="BF116" s="126"/>
      <c r="BG116" s="126"/>
      <c r="BH116" s="126"/>
      <c r="BI116" s="126"/>
      <c r="BJ116" s="126"/>
      <c r="BK116" s="126"/>
      <c r="BL116" s="126"/>
      <c r="BM116" s="126"/>
      <c r="BN116" s="126"/>
      <c r="BO116" s="126"/>
      <c r="BP116" s="126"/>
      <c r="BQ116" s="126"/>
      <c r="BR116" s="126"/>
      <c r="BS116" s="126"/>
      <c r="BT116" s="126"/>
      <c r="BU116" s="126"/>
      <c r="BV116" s="126"/>
      <c r="BW116" s="126"/>
      <c r="BX116" s="126"/>
      <c r="BY116" s="126"/>
      <c r="BZ116" s="126"/>
      <c r="CA116" s="126"/>
      <c r="CB116" s="126"/>
      <c r="CC116" s="126"/>
      <c r="CD116" s="126"/>
      <c r="CE116" s="126"/>
      <c r="CF116" s="126"/>
      <c r="CG116" s="126"/>
      <c r="CH116" s="126"/>
      <c r="CI116" s="126"/>
      <c r="CJ116" s="126"/>
      <c r="CK116" s="126"/>
      <c r="CL116" s="126"/>
      <c r="CM116" s="126"/>
      <c r="CN116" s="126"/>
      <c r="CO116" s="126"/>
      <c r="CP116" s="126"/>
      <c r="CQ116" s="126"/>
      <c r="CR116" s="126"/>
      <c r="CS116" s="126"/>
      <c r="CT116" s="126"/>
      <c r="CU116" s="126"/>
      <c r="CV116" s="126"/>
      <c r="CW116" s="126"/>
      <c r="CX116" s="126"/>
      <c r="CY116" s="126"/>
      <c r="CZ116" s="126"/>
      <c r="DA116" s="126"/>
      <c r="DB116" s="126"/>
      <c r="DC116" s="126"/>
      <c r="DD116" s="126"/>
      <c r="DE116" s="126"/>
      <c r="DF116" s="126"/>
      <c r="DG116" s="126"/>
      <c r="DH116" s="126"/>
      <c r="DI116" s="126"/>
      <c r="DJ116" s="126"/>
      <c r="DK116" s="126"/>
      <c r="DL116" s="126"/>
      <c r="DM116" s="126"/>
      <c r="DN116" s="126"/>
      <c r="DO116" s="126"/>
      <c r="DP116" s="126"/>
      <c r="DQ116" s="126"/>
      <c r="DR116" s="126"/>
      <c r="DS116" s="126"/>
      <c r="DT116" s="126"/>
      <c r="DU116" s="126"/>
      <c r="DV116" s="126"/>
      <c r="DW116" s="126"/>
      <c r="DX116" s="126"/>
      <c r="DY116" s="126"/>
      <c r="DZ116" s="126"/>
      <c r="EA116" s="126"/>
      <c r="EB116" s="126"/>
      <c r="EC116" s="126"/>
      <c r="ED116" s="126"/>
      <c r="EE116" s="126"/>
      <c r="EF116" s="126"/>
      <c r="EG116" s="126"/>
      <c r="EH116" s="126"/>
      <c r="EI116" s="126"/>
      <c r="EJ116" s="126"/>
      <c r="EK116" s="126"/>
      <c r="EL116" s="126"/>
      <c r="EM116" s="126"/>
      <c r="EN116" s="126"/>
      <c r="EO116" s="126"/>
      <c r="EP116" s="126"/>
      <c r="EQ116" s="126"/>
      <c r="ER116" s="126"/>
      <c r="ES116" s="126"/>
      <c r="ET116" s="126"/>
      <c r="EU116" s="126"/>
      <c r="EV116" s="126"/>
      <c r="EW116" s="126"/>
      <c r="EX116" s="126"/>
      <c r="EY116" s="126"/>
      <c r="EZ116" s="126"/>
      <c r="FA116" s="126"/>
      <c r="FB116" s="126"/>
      <c r="FC116" s="126"/>
      <c r="FD116" s="126"/>
      <c r="FE116" s="126"/>
      <c r="FF116" s="126"/>
      <c r="FG116" s="126"/>
      <c r="FH116" s="126"/>
      <c r="FI116" s="126"/>
      <c r="FJ116" s="126"/>
      <c r="FK116" s="126"/>
      <c r="FL116" s="126"/>
      <c r="FM116" s="126"/>
      <c r="FN116" s="126"/>
      <c r="FO116" s="126"/>
      <c r="FP116" s="126"/>
      <c r="FQ116" s="126"/>
      <c r="FR116" s="126"/>
      <c r="FS116" s="126"/>
      <c r="FT116" s="126"/>
      <c r="FU116" s="126"/>
      <c r="FV116" s="126"/>
      <c r="FW116" s="126"/>
      <c r="FX116" s="126"/>
      <c r="FY116" s="126"/>
      <c r="FZ116" s="126"/>
      <c r="GA116" s="126"/>
      <c r="GB116" s="126"/>
      <c r="GC116" s="126"/>
      <c r="GD116" s="126"/>
      <c r="GE116" s="126"/>
      <c r="GF116" s="126"/>
      <c r="GG116" s="126"/>
      <c r="GH116" s="126"/>
      <c r="GI116" s="126"/>
      <c r="GJ116" s="126"/>
      <c r="GK116" s="126"/>
      <c r="GL116" s="126"/>
      <c r="GM116" s="126"/>
      <c r="GN116" s="126"/>
      <c r="GO116" s="126"/>
      <c r="GP116" s="126"/>
      <c r="GQ116" s="126"/>
      <c r="GR116" s="126"/>
      <c r="GS116" s="126"/>
      <c r="GT116" s="126"/>
      <c r="GU116" s="126"/>
      <c r="GV116" s="126"/>
      <c r="GW116" s="126"/>
      <c r="GX116" s="126"/>
      <c r="GY116" s="126"/>
      <c r="GZ116" s="126"/>
      <c r="HA116" s="126"/>
      <c r="HB116" s="126"/>
      <c r="HC116" s="126"/>
      <c r="HD116" s="126"/>
      <c r="HE116" s="126"/>
      <c r="HF116" s="126"/>
      <c r="HG116" s="126"/>
      <c r="HH116" s="126"/>
      <c r="HI116" s="126"/>
      <c r="HJ116" s="126"/>
      <c r="HK116" s="126"/>
      <c r="HL116" s="126"/>
      <c r="HM116" s="126"/>
      <c r="HN116" s="126"/>
      <c r="HO116" s="126"/>
      <c r="HP116" s="126"/>
      <c r="HQ116" s="126"/>
      <c r="HR116" s="126"/>
      <c r="HS116" s="126"/>
      <c r="HT116" s="126"/>
      <c r="HU116" s="126"/>
      <c r="HV116" s="126"/>
      <c r="HW116" s="126"/>
      <c r="HX116" s="126"/>
      <c r="HY116" s="126"/>
      <c r="HZ116" s="126"/>
      <c r="IA116" s="126"/>
      <c r="IB116" s="126"/>
      <c r="IC116" s="126"/>
      <c r="ID116" s="126"/>
      <c r="IE116" s="126"/>
      <c r="IF116" s="126"/>
      <c r="IG116" s="126"/>
      <c r="IH116" s="126"/>
      <c r="II116" s="126"/>
      <c r="IJ116" s="126"/>
      <c r="IK116" s="126"/>
      <c r="IL116" s="126"/>
      <c r="IM116" s="126"/>
      <c r="IN116" s="126"/>
      <c r="IO116" s="126"/>
      <c r="IP116" s="126"/>
      <c r="IQ116" s="126"/>
      <c r="IR116" s="126"/>
      <c r="IS116" s="126"/>
      <c r="IT116" s="126"/>
      <c r="IU116" s="126"/>
    </row>
    <row r="117" spans="1:255" s="127" customFormat="1" ht="69">
      <c r="A117" s="128" t="s">
        <v>814</v>
      </c>
      <c r="B117" s="125"/>
      <c r="C117" s="125"/>
      <c r="D117" s="126"/>
      <c r="E117" s="126"/>
      <c r="F117" s="126"/>
      <c r="G117" s="126"/>
      <c r="H117" s="126"/>
      <c r="I117" s="126"/>
      <c r="J117" s="126"/>
      <c r="K117" s="126"/>
      <c r="L117" s="126"/>
      <c r="M117" s="126"/>
      <c r="N117" s="126"/>
      <c r="O117" s="126"/>
      <c r="P117" s="126"/>
      <c r="Q117" s="126"/>
      <c r="R117" s="126"/>
      <c r="S117" s="126"/>
      <c r="T117" s="126"/>
      <c r="U117" s="126"/>
      <c r="V117" s="126"/>
      <c r="W117" s="126"/>
      <c r="X117" s="126"/>
      <c r="Y117" s="126"/>
      <c r="Z117" s="126"/>
      <c r="AA117" s="126"/>
      <c r="AB117" s="126"/>
      <c r="AC117" s="126"/>
      <c r="AD117" s="126"/>
      <c r="AE117" s="126"/>
      <c r="AF117" s="126"/>
      <c r="AG117" s="126"/>
      <c r="AH117" s="126"/>
      <c r="AI117" s="126"/>
      <c r="AJ117" s="126"/>
      <c r="AK117" s="126"/>
      <c r="AL117" s="126"/>
      <c r="AM117" s="126"/>
      <c r="AN117" s="126"/>
      <c r="AO117" s="126"/>
      <c r="AP117" s="126"/>
      <c r="AQ117" s="126"/>
      <c r="AR117" s="126"/>
      <c r="AS117" s="126"/>
      <c r="AT117" s="126"/>
      <c r="AU117" s="126"/>
      <c r="AV117" s="126"/>
      <c r="AW117" s="126"/>
      <c r="AX117" s="126"/>
      <c r="AY117" s="126"/>
      <c r="AZ117" s="126"/>
      <c r="BA117" s="126"/>
      <c r="BB117" s="126"/>
      <c r="BC117" s="126"/>
      <c r="BD117" s="126"/>
      <c r="BE117" s="126"/>
      <c r="BF117" s="126"/>
      <c r="BG117" s="126"/>
      <c r="BH117" s="126"/>
      <c r="BI117" s="126"/>
      <c r="BJ117" s="126"/>
      <c r="BK117" s="126"/>
      <c r="BL117" s="126"/>
      <c r="BM117" s="126"/>
      <c r="BN117" s="126"/>
      <c r="BO117" s="126"/>
      <c r="BP117" s="126"/>
      <c r="BQ117" s="126"/>
      <c r="BR117" s="126"/>
      <c r="BS117" s="126"/>
      <c r="BT117" s="126"/>
      <c r="BU117" s="126"/>
      <c r="BV117" s="126"/>
      <c r="BW117" s="126"/>
      <c r="BX117" s="126"/>
      <c r="BY117" s="126"/>
      <c r="BZ117" s="126"/>
      <c r="CA117" s="126"/>
      <c r="CB117" s="126"/>
      <c r="CC117" s="126"/>
      <c r="CD117" s="126"/>
      <c r="CE117" s="126"/>
      <c r="CF117" s="126"/>
      <c r="CG117" s="126"/>
      <c r="CH117" s="126"/>
      <c r="CI117" s="126"/>
      <c r="CJ117" s="126"/>
      <c r="CK117" s="126"/>
      <c r="CL117" s="126"/>
      <c r="CM117" s="126"/>
      <c r="CN117" s="126"/>
      <c r="CO117" s="126"/>
      <c r="CP117" s="126"/>
      <c r="CQ117" s="126"/>
      <c r="CR117" s="126"/>
      <c r="CS117" s="126"/>
      <c r="CT117" s="126"/>
      <c r="CU117" s="126"/>
      <c r="CV117" s="126"/>
      <c r="CW117" s="126"/>
      <c r="CX117" s="126"/>
      <c r="CY117" s="126"/>
      <c r="CZ117" s="126"/>
      <c r="DA117" s="126"/>
      <c r="DB117" s="126"/>
      <c r="DC117" s="126"/>
      <c r="DD117" s="126"/>
      <c r="DE117" s="126"/>
      <c r="DF117" s="126"/>
      <c r="DG117" s="126"/>
      <c r="DH117" s="126"/>
      <c r="DI117" s="126"/>
      <c r="DJ117" s="126"/>
      <c r="DK117" s="126"/>
      <c r="DL117" s="126"/>
      <c r="DM117" s="126"/>
      <c r="DN117" s="126"/>
      <c r="DO117" s="126"/>
      <c r="DP117" s="126"/>
      <c r="DQ117" s="126"/>
      <c r="DR117" s="126"/>
      <c r="DS117" s="126"/>
      <c r="DT117" s="126"/>
      <c r="DU117" s="126"/>
      <c r="DV117" s="126"/>
      <c r="DW117" s="126"/>
      <c r="DX117" s="126"/>
      <c r="DY117" s="126"/>
      <c r="DZ117" s="126"/>
      <c r="EA117" s="126"/>
      <c r="EB117" s="126"/>
      <c r="EC117" s="126"/>
      <c r="ED117" s="126"/>
      <c r="EE117" s="126"/>
      <c r="EF117" s="126"/>
      <c r="EG117" s="126"/>
      <c r="EH117" s="126"/>
      <c r="EI117" s="126"/>
      <c r="EJ117" s="126"/>
      <c r="EK117" s="126"/>
      <c r="EL117" s="126"/>
      <c r="EM117" s="126"/>
      <c r="EN117" s="126"/>
      <c r="EO117" s="126"/>
      <c r="EP117" s="126"/>
      <c r="EQ117" s="126"/>
      <c r="ER117" s="126"/>
      <c r="ES117" s="126"/>
      <c r="ET117" s="126"/>
      <c r="EU117" s="126"/>
      <c r="EV117" s="126"/>
      <c r="EW117" s="126"/>
      <c r="EX117" s="126"/>
      <c r="EY117" s="126"/>
      <c r="EZ117" s="126"/>
      <c r="FA117" s="126"/>
      <c r="FB117" s="126"/>
      <c r="FC117" s="126"/>
      <c r="FD117" s="126"/>
      <c r="FE117" s="126"/>
      <c r="FF117" s="126"/>
      <c r="FG117" s="126"/>
      <c r="FH117" s="126"/>
      <c r="FI117" s="126"/>
      <c r="FJ117" s="126"/>
      <c r="FK117" s="126"/>
      <c r="FL117" s="126"/>
      <c r="FM117" s="126"/>
      <c r="FN117" s="126"/>
      <c r="FO117" s="126"/>
      <c r="FP117" s="126"/>
      <c r="FQ117" s="126"/>
      <c r="FR117" s="126"/>
      <c r="FS117" s="126"/>
      <c r="FT117" s="126"/>
      <c r="FU117" s="126"/>
      <c r="FV117" s="126"/>
      <c r="FW117" s="126"/>
      <c r="FX117" s="126"/>
      <c r="FY117" s="126"/>
      <c r="FZ117" s="126"/>
      <c r="GA117" s="126"/>
      <c r="GB117" s="126"/>
      <c r="GC117" s="126"/>
      <c r="GD117" s="126"/>
      <c r="GE117" s="126"/>
      <c r="GF117" s="126"/>
      <c r="GG117" s="126"/>
      <c r="GH117" s="126"/>
      <c r="GI117" s="126"/>
      <c r="GJ117" s="126"/>
      <c r="GK117" s="126"/>
      <c r="GL117" s="126"/>
      <c r="GM117" s="126"/>
      <c r="GN117" s="126"/>
      <c r="GO117" s="126"/>
      <c r="GP117" s="126"/>
      <c r="GQ117" s="126"/>
      <c r="GR117" s="126"/>
      <c r="GS117" s="126"/>
      <c r="GT117" s="126"/>
      <c r="GU117" s="126"/>
      <c r="GV117" s="126"/>
      <c r="GW117" s="126"/>
      <c r="GX117" s="126"/>
      <c r="GY117" s="126"/>
      <c r="GZ117" s="126"/>
      <c r="HA117" s="126"/>
      <c r="HB117" s="126"/>
      <c r="HC117" s="126"/>
      <c r="HD117" s="126"/>
      <c r="HE117" s="126"/>
      <c r="HF117" s="126"/>
      <c r="HG117" s="126"/>
      <c r="HH117" s="126"/>
      <c r="HI117" s="126"/>
      <c r="HJ117" s="126"/>
      <c r="HK117" s="126"/>
      <c r="HL117" s="126"/>
      <c r="HM117" s="126"/>
      <c r="HN117" s="126"/>
      <c r="HO117" s="126"/>
      <c r="HP117" s="126"/>
      <c r="HQ117" s="126"/>
      <c r="HR117" s="126"/>
      <c r="HS117" s="126"/>
      <c r="HT117" s="126"/>
      <c r="HU117" s="126"/>
      <c r="HV117" s="126"/>
      <c r="HW117" s="126"/>
      <c r="HX117" s="126"/>
      <c r="HY117" s="126"/>
      <c r="HZ117" s="126"/>
      <c r="IA117" s="126"/>
      <c r="IB117" s="126"/>
      <c r="IC117" s="126"/>
      <c r="ID117" s="126"/>
      <c r="IE117" s="126"/>
      <c r="IF117" s="126"/>
      <c r="IG117" s="126"/>
      <c r="IH117" s="126"/>
      <c r="II117" s="126"/>
      <c r="IJ117" s="126"/>
      <c r="IK117" s="126"/>
      <c r="IL117" s="126"/>
      <c r="IM117" s="126"/>
      <c r="IN117" s="126"/>
      <c r="IO117" s="126"/>
      <c r="IP117" s="126"/>
      <c r="IQ117" s="126"/>
      <c r="IR117" s="126"/>
      <c r="IS117" s="126"/>
      <c r="IT117" s="126"/>
      <c r="IU117" s="126"/>
    </row>
    <row r="118" spans="1:255" s="127" customFormat="1" ht="28.5">
      <c r="A118" s="128" t="s">
        <v>815</v>
      </c>
      <c r="B118" s="125"/>
      <c r="C118" s="125"/>
      <c r="D118" s="126"/>
      <c r="E118" s="126"/>
      <c r="F118" s="126"/>
      <c r="G118" s="126"/>
      <c r="H118" s="126"/>
      <c r="I118" s="126"/>
      <c r="J118" s="126"/>
      <c r="K118" s="126"/>
      <c r="L118" s="126"/>
      <c r="M118" s="126"/>
      <c r="N118" s="126"/>
      <c r="O118" s="126"/>
      <c r="P118" s="126"/>
      <c r="Q118" s="126"/>
      <c r="R118" s="126"/>
      <c r="S118" s="126"/>
      <c r="T118" s="126"/>
      <c r="U118" s="126"/>
      <c r="V118" s="126"/>
      <c r="W118" s="126"/>
      <c r="X118" s="126"/>
      <c r="Y118" s="126"/>
      <c r="Z118" s="126"/>
      <c r="AA118" s="126"/>
      <c r="AB118" s="126"/>
      <c r="AC118" s="126"/>
      <c r="AD118" s="126"/>
      <c r="AE118" s="126"/>
      <c r="AF118" s="126"/>
      <c r="AG118" s="126"/>
      <c r="AH118" s="126"/>
      <c r="AI118" s="126"/>
      <c r="AJ118" s="126"/>
      <c r="AK118" s="126"/>
      <c r="AL118" s="126"/>
      <c r="AM118" s="126"/>
      <c r="AN118" s="126"/>
      <c r="AO118" s="126"/>
      <c r="AP118" s="126"/>
      <c r="AQ118" s="126"/>
      <c r="AR118" s="126"/>
      <c r="AS118" s="126"/>
      <c r="AT118" s="126"/>
      <c r="AU118" s="126"/>
      <c r="AV118" s="126"/>
      <c r="AW118" s="126"/>
      <c r="AX118" s="126"/>
      <c r="AY118" s="126"/>
      <c r="AZ118" s="126"/>
      <c r="BA118" s="126"/>
      <c r="BB118" s="126"/>
      <c r="BC118" s="126"/>
      <c r="BD118" s="126"/>
      <c r="BE118" s="126"/>
      <c r="BF118" s="126"/>
      <c r="BG118" s="126"/>
      <c r="BH118" s="126"/>
      <c r="BI118" s="126"/>
      <c r="BJ118" s="126"/>
      <c r="BK118" s="126"/>
      <c r="BL118" s="126"/>
      <c r="BM118" s="126"/>
      <c r="BN118" s="126"/>
      <c r="BO118" s="126"/>
      <c r="BP118" s="126"/>
      <c r="BQ118" s="126"/>
      <c r="BR118" s="126"/>
      <c r="BS118" s="126"/>
      <c r="BT118" s="126"/>
      <c r="BU118" s="126"/>
      <c r="BV118" s="126"/>
      <c r="BW118" s="126"/>
      <c r="BX118" s="126"/>
      <c r="BY118" s="126"/>
      <c r="BZ118" s="126"/>
      <c r="CA118" s="126"/>
      <c r="CB118" s="126"/>
      <c r="CC118" s="126"/>
      <c r="CD118" s="126"/>
      <c r="CE118" s="126"/>
      <c r="CF118" s="126"/>
      <c r="CG118" s="126"/>
      <c r="CH118" s="126"/>
      <c r="CI118" s="126"/>
      <c r="CJ118" s="126"/>
      <c r="CK118" s="126"/>
      <c r="CL118" s="126"/>
      <c r="CM118" s="126"/>
      <c r="CN118" s="126"/>
      <c r="CO118" s="126"/>
      <c r="CP118" s="126"/>
      <c r="CQ118" s="126"/>
      <c r="CR118" s="126"/>
      <c r="CS118" s="126"/>
      <c r="CT118" s="126"/>
      <c r="CU118" s="126"/>
      <c r="CV118" s="126"/>
      <c r="CW118" s="126"/>
      <c r="CX118" s="126"/>
      <c r="CY118" s="126"/>
      <c r="CZ118" s="126"/>
      <c r="DA118" s="126"/>
      <c r="DB118" s="126"/>
      <c r="DC118" s="126"/>
      <c r="DD118" s="126"/>
      <c r="DE118" s="126"/>
      <c r="DF118" s="126"/>
      <c r="DG118" s="126"/>
      <c r="DH118" s="126"/>
      <c r="DI118" s="126"/>
      <c r="DJ118" s="126"/>
      <c r="DK118" s="126"/>
      <c r="DL118" s="126"/>
      <c r="DM118" s="126"/>
      <c r="DN118" s="126"/>
      <c r="DO118" s="126"/>
      <c r="DP118" s="126"/>
      <c r="DQ118" s="126"/>
      <c r="DR118" s="126"/>
      <c r="DS118" s="126"/>
      <c r="DT118" s="126"/>
      <c r="DU118" s="126"/>
      <c r="DV118" s="126"/>
      <c r="DW118" s="126"/>
      <c r="DX118" s="126"/>
      <c r="DY118" s="126"/>
      <c r="DZ118" s="126"/>
      <c r="EA118" s="126"/>
      <c r="EB118" s="126"/>
      <c r="EC118" s="126"/>
      <c r="ED118" s="126"/>
      <c r="EE118" s="126"/>
      <c r="EF118" s="126"/>
      <c r="EG118" s="126"/>
      <c r="EH118" s="126"/>
      <c r="EI118" s="126"/>
      <c r="EJ118" s="126"/>
      <c r="EK118" s="126"/>
      <c r="EL118" s="126"/>
      <c r="EM118" s="126"/>
      <c r="EN118" s="126"/>
      <c r="EO118" s="126"/>
      <c r="EP118" s="126"/>
      <c r="EQ118" s="126"/>
      <c r="ER118" s="126"/>
      <c r="ES118" s="126"/>
      <c r="ET118" s="126"/>
      <c r="EU118" s="126"/>
      <c r="EV118" s="126"/>
      <c r="EW118" s="126"/>
      <c r="EX118" s="126"/>
      <c r="EY118" s="126"/>
      <c r="EZ118" s="126"/>
      <c r="FA118" s="126"/>
      <c r="FB118" s="126"/>
      <c r="FC118" s="126"/>
      <c r="FD118" s="126"/>
      <c r="FE118" s="126"/>
      <c r="FF118" s="126"/>
      <c r="FG118" s="126"/>
      <c r="FH118" s="126"/>
      <c r="FI118" s="126"/>
      <c r="FJ118" s="126"/>
      <c r="FK118" s="126"/>
      <c r="FL118" s="126"/>
      <c r="FM118" s="126"/>
      <c r="FN118" s="126"/>
      <c r="FO118" s="126"/>
      <c r="FP118" s="126"/>
      <c r="FQ118" s="126"/>
      <c r="FR118" s="126"/>
      <c r="FS118" s="126"/>
      <c r="FT118" s="126"/>
      <c r="FU118" s="126"/>
      <c r="FV118" s="126"/>
      <c r="FW118" s="126"/>
      <c r="FX118" s="126"/>
      <c r="FY118" s="126"/>
      <c r="FZ118" s="126"/>
      <c r="GA118" s="126"/>
      <c r="GB118" s="126"/>
      <c r="GC118" s="126"/>
      <c r="GD118" s="126"/>
      <c r="GE118" s="126"/>
      <c r="GF118" s="126"/>
      <c r="GG118" s="126"/>
      <c r="GH118" s="126"/>
      <c r="GI118" s="126"/>
      <c r="GJ118" s="126"/>
      <c r="GK118" s="126"/>
      <c r="GL118" s="126"/>
      <c r="GM118" s="126"/>
      <c r="GN118" s="126"/>
      <c r="GO118" s="126"/>
      <c r="GP118" s="126"/>
      <c r="GQ118" s="126"/>
      <c r="GR118" s="126"/>
      <c r="GS118" s="126"/>
      <c r="GT118" s="126"/>
      <c r="GU118" s="126"/>
      <c r="GV118" s="126"/>
      <c r="GW118" s="126"/>
      <c r="GX118" s="126"/>
      <c r="GY118" s="126"/>
      <c r="GZ118" s="126"/>
      <c r="HA118" s="126"/>
      <c r="HB118" s="126"/>
      <c r="HC118" s="126"/>
      <c r="HD118" s="126"/>
      <c r="HE118" s="126"/>
      <c r="HF118" s="126"/>
      <c r="HG118" s="126"/>
      <c r="HH118" s="126"/>
      <c r="HI118" s="126"/>
      <c r="HJ118" s="126"/>
      <c r="HK118" s="126"/>
      <c r="HL118" s="126"/>
      <c r="HM118" s="126"/>
      <c r="HN118" s="126"/>
      <c r="HO118" s="126"/>
      <c r="HP118" s="126"/>
      <c r="HQ118" s="126"/>
      <c r="HR118" s="126"/>
      <c r="HS118" s="126"/>
      <c r="HT118" s="126"/>
      <c r="HU118" s="126"/>
      <c r="HV118" s="126"/>
      <c r="HW118" s="126"/>
      <c r="HX118" s="126"/>
      <c r="HY118" s="126"/>
      <c r="HZ118" s="126"/>
      <c r="IA118" s="126"/>
      <c r="IB118" s="126"/>
      <c r="IC118" s="126"/>
      <c r="ID118" s="126"/>
      <c r="IE118" s="126"/>
      <c r="IF118" s="126"/>
      <c r="IG118" s="126"/>
      <c r="IH118" s="126"/>
      <c r="II118" s="126"/>
      <c r="IJ118" s="126"/>
      <c r="IK118" s="126"/>
      <c r="IL118" s="126"/>
      <c r="IM118" s="126"/>
      <c r="IN118" s="126"/>
      <c r="IO118" s="126"/>
      <c r="IP118" s="126"/>
      <c r="IQ118" s="126"/>
      <c r="IR118" s="126"/>
      <c r="IS118" s="126"/>
      <c r="IT118" s="126"/>
      <c r="IU118" s="126"/>
    </row>
    <row r="119" spans="1:255" s="127" customFormat="1">
      <c r="A119" s="128" t="s">
        <v>816</v>
      </c>
      <c r="B119" s="125"/>
      <c r="C119" s="125"/>
      <c r="D119" s="126"/>
      <c r="E119" s="126"/>
      <c r="F119" s="126"/>
      <c r="G119" s="126"/>
      <c r="H119" s="126"/>
      <c r="I119" s="126"/>
      <c r="J119" s="126"/>
      <c r="K119" s="126"/>
      <c r="L119" s="126"/>
      <c r="M119" s="126"/>
      <c r="N119" s="126"/>
      <c r="O119" s="126"/>
      <c r="P119" s="126"/>
      <c r="Q119" s="126"/>
      <c r="R119" s="126"/>
      <c r="S119" s="126"/>
      <c r="T119" s="126"/>
      <c r="U119" s="126"/>
      <c r="V119" s="126"/>
      <c r="W119" s="126"/>
      <c r="X119" s="126"/>
      <c r="Y119" s="126"/>
      <c r="Z119" s="126"/>
      <c r="AA119" s="126"/>
      <c r="AB119" s="126"/>
      <c r="AC119" s="126"/>
      <c r="AD119" s="126"/>
      <c r="AE119" s="126"/>
      <c r="AF119" s="126"/>
      <c r="AG119" s="126"/>
      <c r="AH119" s="126"/>
      <c r="AI119" s="126"/>
      <c r="AJ119" s="126"/>
      <c r="AK119" s="126"/>
      <c r="AL119" s="126"/>
      <c r="AM119" s="126"/>
      <c r="AN119" s="126"/>
      <c r="AO119" s="126"/>
      <c r="AP119" s="126"/>
      <c r="AQ119" s="126"/>
      <c r="AR119" s="126"/>
      <c r="AS119" s="126"/>
      <c r="AT119" s="126"/>
      <c r="AU119" s="126"/>
      <c r="AV119" s="126"/>
      <c r="AW119" s="126"/>
      <c r="AX119" s="126"/>
      <c r="AY119" s="126"/>
      <c r="AZ119" s="126"/>
      <c r="BA119" s="126"/>
      <c r="BB119" s="126"/>
      <c r="BC119" s="126"/>
      <c r="BD119" s="126"/>
      <c r="BE119" s="126"/>
      <c r="BF119" s="126"/>
      <c r="BG119" s="126"/>
      <c r="BH119" s="126"/>
      <c r="BI119" s="126"/>
      <c r="BJ119" s="126"/>
      <c r="BK119" s="126"/>
      <c r="BL119" s="126"/>
      <c r="BM119" s="126"/>
      <c r="BN119" s="126"/>
      <c r="BO119" s="126"/>
      <c r="BP119" s="126"/>
      <c r="BQ119" s="126"/>
      <c r="BR119" s="126"/>
      <c r="BS119" s="126"/>
      <c r="BT119" s="126"/>
      <c r="BU119" s="126"/>
      <c r="BV119" s="126"/>
      <c r="BW119" s="126"/>
      <c r="BX119" s="126"/>
      <c r="BY119" s="126"/>
      <c r="BZ119" s="126"/>
      <c r="CA119" s="126"/>
      <c r="CB119" s="126"/>
      <c r="CC119" s="126"/>
      <c r="CD119" s="126"/>
      <c r="CE119" s="126"/>
      <c r="CF119" s="126"/>
      <c r="CG119" s="126"/>
      <c r="CH119" s="126"/>
      <c r="CI119" s="126"/>
      <c r="CJ119" s="126"/>
      <c r="CK119" s="126"/>
      <c r="CL119" s="126"/>
      <c r="CM119" s="126"/>
      <c r="CN119" s="126"/>
      <c r="CO119" s="126"/>
      <c r="CP119" s="126"/>
      <c r="CQ119" s="126"/>
      <c r="CR119" s="126"/>
      <c r="CS119" s="126"/>
      <c r="CT119" s="126"/>
      <c r="CU119" s="126"/>
      <c r="CV119" s="126"/>
      <c r="CW119" s="126"/>
      <c r="CX119" s="126"/>
      <c r="CY119" s="126"/>
      <c r="CZ119" s="126"/>
      <c r="DA119" s="126"/>
      <c r="DB119" s="126"/>
      <c r="DC119" s="126"/>
      <c r="DD119" s="126"/>
      <c r="DE119" s="126"/>
      <c r="DF119" s="126"/>
      <c r="DG119" s="126"/>
      <c r="DH119" s="126"/>
      <c r="DI119" s="126"/>
      <c r="DJ119" s="126"/>
      <c r="DK119" s="126"/>
      <c r="DL119" s="126"/>
      <c r="DM119" s="126"/>
      <c r="DN119" s="126"/>
      <c r="DO119" s="126"/>
      <c r="DP119" s="126"/>
      <c r="DQ119" s="126"/>
      <c r="DR119" s="126"/>
      <c r="DS119" s="126"/>
      <c r="DT119" s="126"/>
      <c r="DU119" s="126"/>
      <c r="DV119" s="126"/>
      <c r="DW119" s="126"/>
      <c r="DX119" s="126"/>
      <c r="DY119" s="126"/>
      <c r="DZ119" s="126"/>
      <c r="EA119" s="126"/>
      <c r="EB119" s="126"/>
      <c r="EC119" s="126"/>
      <c r="ED119" s="126"/>
      <c r="EE119" s="126"/>
      <c r="EF119" s="126"/>
      <c r="EG119" s="126"/>
      <c r="EH119" s="126"/>
      <c r="EI119" s="126"/>
      <c r="EJ119" s="126"/>
      <c r="EK119" s="126"/>
      <c r="EL119" s="126"/>
      <c r="EM119" s="126"/>
      <c r="EN119" s="126"/>
      <c r="EO119" s="126"/>
      <c r="EP119" s="126"/>
      <c r="EQ119" s="126"/>
      <c r="ER119" s="126"/>
      <c r="ES119" s="126"/>
      <c r="ET119" s="126"/>
      <c r="EU119" s="126"/>
      <c r="EV119" s="126"/>
      <c r="EW119" s="126"/>
      <c r="EX119" s="126"/>
      <c r="EY119" s="126"/>
      <c r="EZ119" s="126"/>
      <c r="FA119" s="126"/>
      <c r="FB119" s="126"/>
      <c r="FC119" s="126"/>
      <c r="FD119" s="126"/>
      <c r="FE119" s="126"/>
      <c r="FF119" s="126"/>
      <c r="FG119" s="126"/>
      <c r="FH119" s="126"/>
      <c r="FI119" s="126"/>
      <c r="FJ119" s="126"/>
      <c r="FK119" s="126"/>
      <c r="FL119" s="126"/>
      <c r="FM119" s="126"/>
      <c r="FN119" s="126"/>
      <c r="FO119" s="126"/>
      <c r="FP119" s="126"/>
      <c r="FQ119" s="126"/>
      <c r="FR119" s="126"/>
      <c r="FS119" s="126"/>
      <c r="FT119" s="126"/>
      <c r="FU119" s="126"/>
      <c r="FV119" s="126"/>
      <c r="FW119" s="126"/>
      <c r="FX119" s="126"/>
      <c r="FY119" s="126"/>
      <c r="FZ119" s="126"/>
      <c r="GA119" s="126"/>
      <c r="GB119" s="126"/>
      <c r="GC119" s="126"/>
      <c r="GD119" s="126"/>
      <c r="GE119" s="126"/>
      <c r="GF119" s="126"/>
      <c r="GG119" s="126"/>
      <c r="GH119" s="126"/>
      <c r="GI119" s="126"/>
      <c r="GJ119" s="126"/>
      <c r="GK119" s="126"/>
      <c r="GL119" s="126"/>
      <c r="GM119" s="126"/>
      <c r="GN119" s="126"/>
      <c r="GO119" s="126"/>
      <c r="GP119" s="126"/>
      <c r="GQ119" s="126"/>
      <c r="GR119" s="126"/>
      <c r="GS119" s="126"/>
      <c r="GT119" s="126"/>
      <c r="GU119" s="126"/>
      <c r="GV119" s="126"/>
      <c r="GW119" s="126"/>
      <c r="GX119" s="126"/>
      <c r="GY119" s="126"/>
      <c r="GZ119" s="126"/>
      <c r="HA119" s="126"/>
      <c r="HB119" s="126"/>
      <c r="HC119" s="126"/>
      <c r="HD119" s="126"/>
      <c r="HE119" s="126"/>
      <c r="HF119" s="126"/>
      <c r="HG119" s="126"/>
      <c r="HH119" s="126"/>
      <c r="HI119" s="126"/>
      <c r="HJ119" s="126"/>
      <c r="HK119" s="126"/>
      <c r="HL119" s="126"/>
      <c r="HM119" s="126"/>
      <c r="HN119" s="126"/>
      <c r="HO119" s="126"/>
      <c r="HP119" s="126"/>
      <c r="HQ119" s="126"/>
      <c r="HR119" s="126"/>
      <c r="HS119" s="126"/>
      <c r="HT119" s="126"/>
      <c r="HU119" s="126"/>
      <c r="HV119" s="126"/>
      <c r="HW119" s="126"/>
      <c r="HX119" s="126"/>
      <c r="HY119" s="126"/>
      <c r="HZ119" s="126"/>
      <c r="IA119" s="126"/>
      <c r="IB119" s="126"/>
      <c r="IC119" s="126"/>
      <c r="ID119" s="126"/>
      <c r="IE119" s="126"/>
      <c r="IF119" s="126"/>
      <c r="IG119" s="126"/>
      <c r="IH119" s="126"/>
      <c r="II119" s="126"/>
      <c r="IJ119" s="126"/>
      <c r="IK119" s="126"/>
      <c r="IL119" s="126"/>
      <c r="IM119" s="126"/>
      <c r="IN119" s="126"/>
      <c r="IO119" s="126"/>
      <c r="IP119" s="126"/>
      <c r="IQ119" s="126"/>
      <c r="IR119" s="126"/>
      <c r="IS119" s="126"/>
      <c r="IT119" s="126"/>
      <c r="IU119" s="126"/>
    </row>
    <row r="120" spans="1:255" s="127" customFormat="1">
      <c r="A120" s="128" t="s">
        <v>817</v>
      </c>
      <c r="B120" s="125"/>
      <c r="C120" s="125"/>
      <c r="D120" s="126"/>
      <c r="E120" s="126"/>
      <c r="F120" s="126"/>
      <c r="G120" s="126"/>
      <c r="H120" s="126"/>
      <c r="I120" s="126"/>
      <c r="J120" s="126"/>
      <c r="K120" s="126"/>
      <c r="L120" s="126"/>
      <c r="M120" s="126"/>
      <c r="N120" s="126"/>
      <c r="O120" s="126"/>
      <c r="P120" s="126"/>
      <c r="Q120" s="126"/>
      <c r="R120" s="126"/>
      <c r="S120" s="126"/>
      <c r="T120" s="126"/>
      <c r="U120" s="126"/>
      <c r="V120" s="126"/>
      <c r="W120" s="126"/>
      <c r="X120" s="126"/>
      <c r="Y120" s="126"/>
      <c r="Z120" s="126"/>
      <c r="AA120" s="126"/>
      <c r="AB120" s="126"/>
      <c r="AC120" s="126"/>
      <c r="AD120" s="126"/>
      <c r="AE120" s="126"/>
      <c r="AF120" s="126"/>
      <c r="AG120" s="126"/>
      <c r="AH120" s="126"/>
      <c r="AI120" s="126"/>
      <c r="AJ120" s="126"/>
      <c r="AK120" s="126"/>
      <c r="AL120" s="126"/>
      <c r="AM120" s="126"/>
      <c r="AN120" s="126"/>
      <c r="AO120" s="126"/>
      <c r="AP120" s="126"/>
      <c r="AQ120" s="126"/>
      <c r="AR120" s="126"/>
      <c r="AS120" s="126"/>
      <c r="AT120" s="126"/>
      <c r="AU120" s="126"/>
      <c r="AV120" s="126"/>
      <c r="AW120" s="126"/>
      <c r="AX120" s="126"/>
      <c r="AY120" s="126"/>
      <c r="AZ120" s="126"/>
      <c r="BA120" s="126"/>
      <c r="BB120" s="126"/>
      <c r="BC120" s="126"/>
      <c r="BD120" s="126"/>
      <c r="BE120" s="126"/>
      <c r="BF120" s="126"/>
      <c r="BG120" s="126"/>
      <c r="BH120" s="126"/>
      <c r="BI120" s="126"/>
      <c r="BJ120" s="126"/>
      <c r="BK120" s="126"/>
      <c r="BL120" s="126"/>
      <c r="BM120" s="126"/>
      <c r="BN120" s="126"/>
      <c r="BO120" s="126"/>
      <c r="BP120" s="126"/>
      <c r="BQ120" s="126"/>
      <c r="BR120" s="126"/>
      <c r="BS120" s="126"/>
      <c r="BT120" s="126"/>
      <c r="BU120" s="126"/>
      <c r="BV120" s="126"/>
      <c r="BW120" s="126"/>
      <c r="BX120" s="126"/>
      <c r="BY120" s="126"/>
      <c r="BZ120" s="126"/>
      <c r="CA120" s="126"/>
      <c r="CB120" s="126"/>
      <c r="CC120" s="126"/>
      <c r="CD120" s="126"/>
      <c r="CE120" s="126"/>
      <c r="CF120" s="126"/>
      <c r="CG120" s="126"/>
      <c r="CH120" s="126"/>
      <c r="CI120" s="126"/>
      <c r="CJ120" s="126"/>
      <c r="CK120" s="126"/>
      <c r="CL120" s="126"/>
      <c r="CM120" s="126"/>
      <c r="CN120" s="126"/>
      <c r="CO120" s="126"/>
      <c r="CP120" s="126"/>
      <c r="CQ120" s="126"/>
      <c r="CR120" s="126"/>
      <c r="CS120" s="126"/>
      <c r="CT120" s="126"/>
      <c r="CU120" s="126"/>
      <c r="CV120" s="126"/>
      <c r="CW120" s="126"/>
      <c r="CX120" s="126"/>
      <c r="CY120" s="126"/>
      <c r="CZ120" s="126"/>
      <c r="DA120" s="126"/>
      <c r="DB120" s="126"/>
      <c r="DC120" s="126"/>
      <c r="DD120" s="126"/>
      <c r="DE120" s="126"/>
      <c r="DF120" s="126"/>
      <c r="DG120" s="126"/>
      <c r="DH120" s="126"/>
      <c r="DI120" s="126"/>
      <c r="DJ120" s="126"/>
      <c r="DK120" s="126"/>
      <c r="DL120" s="126"/>
      <c r="DM120" s="126"/>
      <c r="DN120" s="126"/>
      <c r="DO120" s="126"/>
      <c r="DP120" s="126"/>
      <c r="DQ120" s="126"/>
      <c r="DR120" s="126"/>
      <c r="DS120" s="126"/>
      <c r="DT120" s="126"/>
      <c r="DU120" s="126"/>
      <c r="DV120" s="126"/>
      <c r="DW120" s="126"/>
      <c r="DX120" s="126"/>
      <c r="DY120" s="126"/>
      <c r="DZ120" s="126"/>
      <c r="EA120" s="126"/>
      <c r="EB120" s="126"/>
      <c r="EC120" s="126"/>
      <c r="ED120" s="126"/>
      <c r="EE120" s="126"/>
      <c r="EF120" s="126"/>
      <c r="EG120" s="126"/>
      <c r="EH120" s="126"/>
      <c r="EI120" s="126"/>
      <c r="EJ120" s="126"/>
      <c r="EK120" s="126"/>
      <c r="EL120" s="126"/>
      <c r="EM120" s="126"/>
      <c r="EN120" s="126"/>
      <c r="EO120" s="126"/>
      <c r="EP120" s="126"/>
      <c r="EQ120" s="126"/>
      <c r="ER120" s="126"/>
      <c r="ES120" s="126"/>
      <c r="ET120" s="126"/>
      <c r="EU120" s="126"/>
      <c r="EV120" s="126"/>
      <c r="EW120" s="126"/>
      <c r="EX120" s="126"/>
      <c r="EY120" s="126"/>
      <c r="EZ120" s="126"/>
      <c r="FA120" s="126"/>
      <c r="FB120" s="126"/>
      <c r="FC120" s="126"/>
      <c r="FD120" s="126"/>
      <c r="FE120" s="126"/>
      <c r="FF120" s="126"/>
      <c r="FG120" s="126"/>
      <c r="FH120" s="126"/>
      <c r="FI120" s="126"/>
      <c r="FJ120" s="126"/>
      <c r="FK120" s="126"/>
      <c r="FL120" s="126"/>
      <c r="FM120" s="126"/>
      <c r="FN120" s="126"/>
      <c r="FO120" s="126"/>
      <c r="FP120" s="126"/>
      <c r="FQ120" s="126"/>
      <c r="FR120" s="126"/>
      <c r="FS120" s="126"/>
      <c r="FT120" s="126"/>
      <c r="FU120" s="126"/>
      <c r="FV120" s="126"/>
      <c r="FW120" s="126"/>
      <c r="FX120" s="126"/>
      <c r="FY120" s="126"/>
      <c r="FZ120" s="126"/>
      <c r="GA120" s="126"/>
      <c r="GB120" s="126"/>
      <c r="GC120" s="126"/>
      <c r="GD120" s="126"/>
      <c r="GE120" s="126"/>
      <c r="GF120" s="126"/>
      <c r="GG120" s="126"/>
      <c r="GH120" s="126"/>
      <c r="GI120" s="126"/>
      <c r="GJ120" s="126"/>
      <c r="GK120" s="126"/>
      <c r="GL120" s="126"/>
      <c r="GM120" s="126"/>
      <c r="GN120" s="126"/>
      <c r="GO120" s="126"/>
      <c r="GP120" s="126"/>
      <c r="GQ120" s="126"/>
      <c r="GR120" s="126"/>
      <c r="GS120" s="126"/>
      <c r="GT120" s="126"/>
      <c r="GU120" s="126"/>
      <c r="GV120" s="126"/>
      <c r="GW120" s="126"/>
      <c r="GX120" s="126"/>
      <c r="GY120" s="126"/>
      <c r="GZ120" s="126"/>
      <c r="HA120" s="126"/>
      <c r="HB120" s="126"/>
      <c r="HC120" s="126"/>
      <c r="HD120" s="126"/>
      <c r="HE120" s="126"/>
      <c r="HF120" s="126"/>
      <c r="HG120" s="126"/>
      <c r="HH120" s="126"/>
      <c r="HI120" s="126"/>
      <c r="HJ120" s="126"/>
      <c r="HK120" s="126"/>
      <c r="HL120" s="126"/>
      <c r="HM120" s="126"/>
      <c r="HN120" s="126"/>
      <c r="HO120" s="126"/>
      <c r="HP120" s="126"/>
      <c r="HQ120" s="126"/>
      <c r="HR120" s="126"/>
      <c r="HS120" s="126"/>
      <c r="HT120" s="126"/>
      <c r="HU120" s="126"/>
      <c r="HV120" s="126"/>
      <c r="HW120" s="126"/>
      <c r="HX120" s="126"/>
      <c r="HY120" s="126"/>
      <c r="HZ120" s="126"/>
      <c r="IA120" s="126"/>
      <c r="IB120" s="126"/>
      <c r="IC120" s="126"/>
      <c r="ID120" s="126"/>
      <c r="IE120" s="126"/>
      <c r="IF120" s="126"/>
      <c r="IG120" s="126"/>
      <c r="IH120" s="126"/>
      <c r="II120" s="126"/>
      <c r="IJ120" s="126"/>
      <c r="IK120" s="126"/>
      <c r="IL120" s="126"/>
      <c r="IM120" s="126"/>
      <c r="IN120" s="126"/>
      <c r="IO120" s="126"/>
      <c r="IP120" s="126"/>
      <c r="IQ120" s="126"/>
      <c r="IR120" s="126"/>
      <c r="IS120" s="126"/>
      <c r="IT120" s="126"/>
      <c r="IU120" s="126"/>
    </row>
    <row r="121" spans="1:255" s="127" customFormat="1" ht="28.5">
      <c r="A121" s="128" t="s">
        <v>818</v>
      </c>
      <c r="B121" s="125"/>
      <c r="C121" s="125"/>
      <c r="D121" s="126"/>
      <c r="E121" s="126"/>
      <c r="F121" s="126"/>
      <c r="G121" s="126"/>
      <c r="H121" s="126"/>
      <c r="I121" s="126"/>
      <c r="J121" s="126"/>
      <c r="K121" s="126"/>
      <c r="L121" s="126"/>
      <c r="M121" s="126"/>
      <c r="N121" s="126"/>
      <c r="O121" s="126"/>
      <c r="P121" s="126"/>
      <c r="Q121" s="126"/>
      <c r="R121" s="126"/>
      <c r="S121" s="126"/>
      <c r="T121" s="126"/>
      <c r="U121" s="126"/>
      <c r="V121" s="126"/>
      <c r="W121" s="126"/>
      <c r="X121" s="126"/>
      <c r="Y121" s="126"/>
      <c r="Z121" s="126"/>
      <c r="AA121" s="126"/>
      <c r="AB121" s="126"/>
      <c r="AC121" s="126"/>
      <c r="AD121" s="126"/>
      <c r="AE121" s="126"/>
      <c r="AF121" s="126"/>
      <c r="AG121" s="126"/>
      <c r="AH121" s="126"/>
      <c r="AI121" s="126"/>
      <c r="AJ121" s="126"/>
      <c r="AK121" s="126"/>
      <c r="AL121" s="126"/>
      <c r="AM121" s="126"/>
      <c r="AN121" s="126"/>
      <c r="AO121" s="126"/>
      <c r="AP121" s="126"/>
      <c r="AQ121" s="126"/>
      <c r="AR121" s="126"/>
      <c r="AS121" s="126"/>
      <c r="AT121" s="126"/>
      <c r="AU121" s="126"/>
      <c r="AV121" s="126"/>
      <c r="AW121" s="126"/>
      <c r="AX121" s="126"/>
      <c r="AY121" s="126"/>
      <c r="AZ121" s="126"/>
      <c r="BA121" s="126"/>
      <c r="BB121" s="126"/>
      <c r="BC121" s="126"/>
      <c r="BD121" s="126"/>
      <c r="BE121" s="126"/>
      <c r="BF121" s="126"/>
      <c r="BG121" s="126"/>
      <c r="BH121" s="126"/>
      <c r="BI121" s="126"/>
      <c r="BJ121" s="126"/>
      <c r="BK121" s="126"/>
      <c r="BL121" s="126"/>
      <c r="BM121" s="126"/>
      <c r="BN121" s="126"/>
      <c r="BO121" s="126"/>
      <c r="BP121" s="126"/>
      <c r="BQ121" s="126"/>
      <c r="BR121" s="126"/>
      <c r="BS121" s="126"/>
      <c r="BT121" s="126"/>
      <c r="BU121" s="126"/>
      <c r="BV121" s="126"/>
      <c r="BW121" s="126"/>
      <c r="BX121" s="126"/>
      <c r="BY121" s="126"/>
      <c r="BZ121" s="126"/>
      <c r="CA121" s="126"/>
      <c r="CB121" s="126"/>
      <c r="CC121" s="126"/>
      <c r="CD121" s="126"/>
      <c r="CE121" s="126"/>
      <c r="CF121" s="126"/>
      <c r="CG121" s="126"/>
      <c r="CH121" s="126"/>
      <c r="CI121" s="126"/>
      <c r="CJ121" s="126"/>
      <c r="CK121" s="126"/>
      <c r="CL121" s="126"/>
      <c r="CM121" s="126"/>
      <c r="CN121" s="126"/>
      <c r="CO121" s="126"/>
      <c r="CP121" s="126"/>
      <c r="CQ121" s="126"/>
      <c r="CR121" s="126"/>
      <c r="CS121" s="126"/>
      <c r="CT121" s="126"/>
      <c r="CU121" s="126"/>
      <c r="CV121" s="126"/>
      <c r="CW121" s="126"/>
      <c r="CX121" s="126"/>
      <c r="CY121" s="126"/>
      <c r="CZ121" s="126"/>
      <c r="DA121" s="126"/>
      <c r="DB121" s="126"/>
      <c r="DC121" s="126"/>
      <c r="DD121" s="126"/>
      <c r="DE121" s="126"/>
      <c r="DF121" s="126"/>
      <c r="DG121" s="126"/>
      <c r="DH121" s="126"/>
      <c r="DI121" s="126"/>
      <c r="DJ121" s="126"/>
      <c r="DK121" s="126"/>
      <c r="DL121" s="126"/>
      <c r="DM121" s="126"/>
      <c r="DN121" s="126"/>
      <c r="DO121" s="126"/>
      <c r="DP121" s="126"/>
      <c r="DQ121" s="126"/>
      <c r="DR121" s="126"/>
      <c r="DS121" s="126"/>
      <c r="DT121" s="126"/>
      <c r="DU121" s="126"/>
      <c r="DV121" s="126"/>
      <c r="DW121" s="126"/>
      <c r="DX121" s="126"/>
      <c r="DY121" s="126"/>
      <c r="DZ121" s="126"/>
      <c r="EA121" s="126"/>
      <c r="EB121" s="126"/>
      <c r="EC121" s="126"/>
      <c r="ED121" s="126"/>
      <c r="EE121" s="126"/>
      <c r="EF121" s="126"/>
      <c r="EG121" s="126"/>
      <c r="EH121" s="126"/>
      <c r="EI121" s="126"/>
      <c r="EJ121" s="126"/>
      <c r="EK121" s="126"/>
      <c r="EL121" s="126"/>
      <c r="EM121" s="126"/>
      <c r="EN121" s="126"/>
      <c r="EO121" s="126"/>
      <c r="EP121" s="126"/>
      <c r="EQ121" s="126"/>
      <c r="ER121" s="126"/>
      <c r="ES121" s="126"/>
      <c r="ET121" s="126"/>
      <c r="EU121" s="126"/>
      <c r="EV121" s="126"/>
      <c r="EW121" s="126"/>
      <c r="EX121" s="126"/>
      <c r="EY121" s="126"/>
      <c r="EZ121" s="126"/>
      <c r="FA121" s="126"/>
      <c r="FB121" s="126"/>
      <c r="FC121" s="126"/>
      <c r="FD121" s="126"/>
      <c r="FE121" s="126"/>
      <c r="FF121" s="126"/>
      <c r="FG121" s="126"/>
      <c r="FH121" s="126"/>
      <c r="FI121" s="126"/>
      <c r="FJ121" s="126"/>
      <c r="FK121" s="126"/>
      <c r="FL121" s="126"/>
      <c r="FM121" s="126"/>
      <c r="FN121" s="126"/>
      <c r="FO121" s="126"/>
      <c r="FP121" s="126"/>
      <c r="FQ121" s="126"/>
      <c r="FR121" s="126"/>
      <c r="FS121" s="126"/>
      <c r="FT121" s="126"/>
      <c r="FU121" s="126"/>
      <c r="FV121" s="126"/>
      <c r="FW121" s="126"/>
      <c r="FX121" s="126"/>
      <c r="FY121" s="126"/>
      <c r="FZ121" s="126"/>
      <c r="GA121" s="126"/>
      <c r="GB121" s="126"/>
      <c r="GC121" s="126"/>
      <c r="GD121" s="126"/>
      <c r="GE121" s="126"/>
      <c r="GF121" s="126"/>
      <c r="GG121" s="126"/>
      <c r="GH121" s="126"/>
      <c r="GI121" s="126"/>
      <c r="GJ121" s="126"/>
      <c r="GK121" s="126"/>
      <c r="GL121" s="126"/>
      <c r="GM121" s="126"/>
      <c r="GN121" s="126"/>
      <c r="GO121" s="126"/>
      <c r="GP121" s="126"/>
      <c r="GQ121" s="126"/>
      <c r="GR121" s="126"/>
      <c r="GS121" s="126"/>
      <c r="GT121" s="126"/>
      <c r="GU121" s="126"/>
      <c r="GV121" s="126"/>
      <c r="GW121" s="126"/>
      <c r="GX121" s="126"/>
      <c r="GY121" s="126"/>
      <c r="GZ121" s="126"/>
      <c r="HA121" s="126"/>
      <c r="HB121" s="126"/>
      <c r="HC121" s="126"/>
      <c r="HD121" s="126"/>
      <c r="HE121" s="126"/>
      <c r="HF121" s="126"/>
      <c r="HG121" s="126"/>
      <c r="HH121" s="126"/>
      <c r="HI121" s="126"/>
      <c r="HJ121" s="126"/>
      <c r="HK121" s="126"/>
      <c r="HL121" s="126"/>
      <c r="HM121" s="126"/>
      <c r="HN121" s="126"/>
      <c r="HO121" s="126"/>
      <c r="HP121" s="126"/>
      <c r="HQ121" s="126"/>
      <c r="HR121" s="126"/>
      <c r="HS121" s="126"/>
      <c r="HT121" s="126"/>
      <c r="HU121" s="126"/>
      <c r="HV121" s="126"/>
      <c r="HW121" s="126"/>
      <c r="HX121" s="126"/>
      <c r="HY121" s="126"/>
      <c r="HZ121" s="126"/>
      <c r="IA121" s="126"/>
      <c r="IB121" s="126"/>
      <c r="IC121" s="126"/>
      <c r="ID121" s="126"/>
      <c r="IE121" s="126"/>
      <c r="IF121" s="126"/>
      <c r="IG121" s="126"/>
      <c r="IH121" s="126"/>
      <c r="II121" s="126"/>
      <c r="IJ121" s="126"/>
      <c r="IK121" s="126"/>
      <c r="IL121" s="126"/>
      <c r="IM121" s="126"/>
      <c r="IN121" s="126"/>
      <c r="IO121" s="126"/>
      <c r="IP121" s="126"/>
      <c r="IQ121" s="126"/>
      <c r="IR121" s="126"/>
      <c r="IS121" s="126"/>
      <c r="IT121" s="126"/>
      <c r="IU121" s="126"/>
    </row>
    <row r="122" spans="1:255" s="127" customFormat="1">
      <c r="A122" s="128" t="s">
        <v>819</v>
      </c>
      <c r="B122" s="125"/>
      <c r="C122" s="125"/>
      <c r="D122" s="126"/>
      <c r="E122" s="126"/>
      <c r="F122" s="126"/>
      <c r="G122" s="126"/>
      <c r="H122" s="126"/>
      <c r="I122" s="126"/>
      <c r="J122" s="126"/>
      <c r="K122" s="126"/>
      <c r="L122" s="126"/>
      <c r="M122" s="126"/>
      <c r="N122" s="126"/>
      <c r="O122" s="126"/>
      <c r="P122" s="126"/>
      <c r="Q122" s="126"/>
      <c r="R122" s="126"/>
      <c r="S122" s="126"/>
      <c r="T122" s="126"/>
      <c r="U122" s="126"/>
      <c r="V122" s="126"/>
      <c r="W122" s="126"/>
      <c r="X122" s="126"/>
      <c r="Y122" s="126"/>
      <c r="Z122" s="126"/>
      <c r="AA122" s="126"/>
      <c r="AB122" s="126"/>
      <c r="AC122" s="126"/>
      <c r="AD122" s="126"/>
      <c r="AE122" s="126"/>
      <c r="AF122" s="126"/>
      <c r="AG122" s="126"/>
      <c r="AH122" s="126"/>
      <c r="AI122" s="126"/>
      <c r="AJ122" s="126"/>
      <c r="AK122" s="126"/>
      <c r="AL122" s="126"/>
      <c r="AM122" s="126"/>
      <c r="AN122" s="126"/>
      <c r="AO122" s="126"/>
      <c r="AP122" s="126"/>
      <c r="AQ122" s="126"/>
      <c r="AR122" s="126"/>
      <c r="AS122" s="126"/>
      <c r="AT122" s="126"/>
      <c r="AU122" s="126"/>
      <c r="AV122" s="126"/>
      <c r="AW122" s="126"/>
      <c r="AX122" s="126"/>
      <c r="AY122" s="126"/>
      <c r="AZ122" s="126"/>
      <c r="BA122" s="126"/>
      <c r="BB122" s="126"/>
      <c r="BC122" s="126"/>
      <c r="BD122" s="126"/>
      <c r="BE122" s="126"/>
      <c r="BF122" s="126"/>
      <c r="BG122" s="126"/>
      <c r="BH122" s="126"/>
      <c r="BI122" s="126"/>
      <c r="BJ122" s="126"/>
      <c r="BK122" s="126"/>
      <c r="BL122" s="126"/>
      <c r="BM122" s="126"/>
      <c r="BN122" s="126"/>
      <c r="BO122" s="126"/>
      <c r="BP122" s="126"/>
      <c r="BQ122" s="126"/>
      <c r="BR122" s="126"/>
      <c r="BS122" s="126"/>
      <c r="BT122" s="126"/>
      <c r="BU122" s="126"/>
      <c r="BV122" s="126"/>
      <c r="BW122" s="126"/>
      <c r="BX122" s="126"/>
      <c r="BY122" s="126"/>
      <c r="BZ122" s="126"/>
      <c r="CA122" s="126"/>
      <c r="CB122" s="126"/>
      <c r="CC122" s="126"/>
      <c r="CD122" s="126"/>
      <c r="CE122" s="126"/>
      <c r="CF122" s="126"/>
      <c r="CG122" s="126"/>
      <c r="CH122" s="126"/>
      <c r="CI122" s="126"/>
      <c r="CJ122" s="126"/>
      <c r="CK122" s="126"/>
      <c r="CL122" s="126"/>
      <c r="CM122" s="126"/>
      <c r="CN122" s="126"/>
      <c r="CO122" s="126"/>
      <c r="CP122" s="126"/>
      <c r="CQ122" s="126"/>
      <c r="CR122" s="126"/>
      <c r="CS122" s="126"/>
      <c r="CT122" s="126"/>
      <c r="CU122" s="126"/>
      <c r="CV122" s="126"/>
      <c r="CW122" s="126"/>
      <c r="CX122" s="126"/>
      <c r="CY122" s="126"/>
      <c r="CZ122" s="126"/>
      <c r="DA122" s="126"/>
      <c r="DB122" s="126"/>
      <c r="DC122" s="126"/>
      <c r="DD122" s="126"/>
      <c r="DE122" s="126"/>
      <c r="DF122" s="126"/>
      <c r="DG122" s="126"/>
      <c r="DH122" s="126"/>
      <c r="DI122" s="126"/>
      <c r="DJ122" s="126"/>
      <c r="DK122" s="126"/>
      <c r="DL122" s="126"/>
      <c r="DM122" s="126"/>
      <c r="DN122" s="126"/>
      <c r="DO122" s="126"/>
      <c r="DP122" s="126"/>
      <c r="DQ122" s="126"/>
      <c r="DR122" s="126"/>
      <c r="DS122" s="126"/>
      <c r="DT122" s="126"/>
      <c r="DU122" s="126"/>
      <c r="DV122" s="126"/>
      <c r="DW122" s="126"/>
      <c r="DX122" s="126"/>
      <c r="DY122" s="126"/>
      <c r="DZ122" s="126"/>
      <c r="EA122" s="126"/>
      <c r="EB122" s="126"/>
      <c r="EC122" s="126"/>
      <c r="ED122" s="126"/>
      <c r="EE122" s="126"/>
      <c r="EF122" s="126"/>
      <c r="EG122" s="126"/>
      <c r="EH122" s="126"/>
      <c r="EI122" s="126"/>
      <c r="EJ122" s="126"/>
      <c r="EK122" s="126"/>
      <c r="EL122" s="126"/>
      <c r="EM122" s="126"/>
      <c r="EN122" s="126"/>
      <c r="EO122" s="126"/>
      <c r="EP122" s="126"/>
      <c r="EQ122" s="126"/>
      <c r="ER122" s="126"/>
      <c r="ES122" s="126"/>
      <c r="ET122" s="126"/>
      <c r="EU122" s="126"/>
      <c r="EV122" s="126"/>
      <c r="EW122" s="126"/>
      <c r="EX122" s="126"/>
      <c r="EY122" s="126"/>
      <c r="EZ122" s="126"/>
      <c r="FA122" s="126"/>
      <c r="FB122" s="126"/>
      <c r="FC122" s="126"/>
      <c r="FD122" s="126"/>
      <c r="FE122" s="126"/>
      <c r="FF122" s="126"/>
      <c r="FG122" s="126"/>
      <c r="FH122" s="126"/>
      <c r="FI122" s="126"/>
      <c r="FJ122" s="126"/>
      <c r="FK122" s="126"/>
      <c r="FL122" s="126"/>
      <c r="FM122" s="126"/>
      <c r="FN122" s="126"/>
      <c r="FO122" s="126"/>
      <c r="FP122" s="126"/>
      <c r="FQ122" s="126"/>
      <c r="FR122" s="126"/>
      <c r="FS122" s="126"/>
      <c r="FT122" s="126"/>
      <c r="FU122" s="126"/>
      <c r="FV122" s="126"/>
      <c r="FW122" s="126"/>
      <c r="FX122" s="126"/>
      <c r="FY122" s="126"/>
      <c r="FZ122" s="126"/>
      <c r="GA122" s="126"/>
      <c r="GB122" s="126"/>
      <c r="GC122" s="126"/>
      <c r="GD122" s="126"/>
      <c r="GE122" s="126"/>
      <c r="GF122" s="126"/>
      <c r="GG122" s="126"/>
      <c r="GH122" s="126"/>
      <c r="GI122" s="126"/>
      <c r="GJ122" s="126"/>
      <c r="GK122" s="126"/>
      <c r="GL122" s="126"/>
      <c r="GM122" s="126"/>
      <c r="GN122" s="126"/>
      <c r="GO122" s="126"/>
      <c r="GP122" s="126"/>
      <c r="GQ122" s="126"/>
      <c r="GR122" s="126"/>
      <c r="GS122" s="126"/>
      <c r="GT122" s="126"/>
      <c r="GU122" s="126"/>
      <c r="GV122" s="126"/>
      <c r="GW122" s="126"/>
      <c r="GX122" s="126"/>
      <c r="GY122" s="126"/>
      <c r="GZ122" s="126"/>
      <c r="HA122" s="126"/>
      <c r="HB122" s="126"/>
      <c r="HC122" s="126"/>
      <c r="HD122" s="126"/>
      <c r="HE122" s="126"/>
      <c r="HF122" s="126"/>
      <c r="HG122" s="126"/>
      <c r="HH122" s="126"/>
      <c r="HI122" s="126"/>
      <c r="HJ122" s="126"/>
      <c r="HK122" s="126"/>
      <c r="HL122" s="126"/>
      <c r="HM122" s="126"/>
      <c r="HN122" s="126"/>
      <c r="HO122" s="126"/>
      <c r="HP122" s="126"/>
      <c r="HQ122" s="126"/>
      <c r="HR122" s="126"/>
      <c r="HS122" s="126"/>
      <c r="HT122" s="126"/>
      <c r="HU122" s="126"/>
      <c r="HV122" s="126"/>
      <c r="HW122" s="126"/>
      <c r="HX122" s="126"/>
      <c r="HY122" s="126"/>
      <c r="HZ122" s="126"/>
      <c r="IA122" s="126"/>
      <c r="IB122" s="126"/>
      <c r="IC122" s="126"/>
      <c r="ID122" s="126"/>
      <c r="IE122" s="126"/>
      <c r="IF122" s="126"/>
      <c r="IG122" s="126"/>
      <c r="IH122" s="126"/>
      <c r="II122" s="126"/>
      <c r="IJ122" s="126"/>
      <c r="IK122" s="126"/>
      <c r="IL122" s="126"/>
      <c r="IM122" s="126"/>
      <c r="IN122" s="126"/>
      <c r="IO122" s="126"/>
      <c r="IP122" s="126"/>
      <c r="IQ122" s="126"/>
      <c r="IR122" s="126"/>
      <c r="IS122" s="126"/>
      <c r="IT122" s="126"/>
      <c r="IU122" s="126"/>
    </row>
    <row r="123" spans="1:255" s="127" customFormat="1" ht="71.25">
      <c r="A123" s="128" t="s">
        <v>820</v>
      </c>
      <c r="B123" s="125"/>
      <c r="C123" s="125"/>
      <c r="D123" s="126"/>
      <c r="E123" s="126"/>
      <c r="F123" s="126"/>
      <c r="G123" s="126"/>
      <c r="H123" s="126"/>
      <c r="I123" s="126"/>
      <c r="J123" s="126"/>
      <c r="K123" s="126"/>
      <c r="L123" s="126"/>
      <c r="M123" s="126"/>
      <c r="N123" s="126"/>
      <c r="O123" s="126"/>
      <c r="P123" s="126"/>
      <c r="Q123" s="126"/>
      <c r="R123" s="126"/>
      <c r="S123" s="126"/>
      <c r="T123" s="126"/>
      <c r="U123" s="126"/>
      <c r="V123" s="126"/>
      <c r="W123" s="126"/>
      <c r="X123" s="126"/>
      <c r="Y123" s="126"/>
      <c r="Z123" s="126"/>
      <c r="AA123" s="126"/>
      <c r="AB123" s="126"/>
      <c r="AC123" s="126"/>
      <c r="AD123" s="126"/>
      <c r="AE123" s="126"/>
      <c r="AF123" s="126"/>
      <c r="AG123" s="126"/>
      <c r="AH123" s="126"/>
      <c r="AI123" s="126"/>
      <c r="AJ123" s="126"/>
      <c r="AK123" s="126"/>
      <c r="AL123" s="126"/>
      <c r="AM123" s="126"/>
      <c r="AN123" s="126"/>
      <c r="AO123" s="126"/>
      <c r="AP123" s="126"/>
      <c r="AQ123" s="126"/>
      <c r="AR123" s="126"/>
      <c r="AS123" s="126"/>
      <c r="AT123" s="126"/>
      <c r="AU123" s="126"/>
      <c r="AV123" s="126"/>
      <c r="AW123" s="126"/>
      <c r="AX123" s="126"/>
      <c r="AY123" s="126"/>
      <c r="AZ123" s="126"/>
      <c r="BA123" s="126"/>
      <c r="BB123" s="126"/>
      <c r="BC123" s="126"/>
      <c r="BD123" s="126"/>
      <c r="BE123" s="126"/>
      <c r="BF123" s="126"/>
      <c r="BG123" s="126"/>
      <c r="BH123" s="126"/>
      <c r="BI123" s="126"/>
      <c r="BJ123" s="126"/>
      <c r="BK123" s="126"/>
      <c r="BL123" s="126"/>
      <c r="BM123" s="126"/>
      <c r="BN123" s="126"/>
      <c r="BO123" s="126"/>
      <c r="BP123" s="126"/>
      <c r="BQ123" s="126"/>
      <c r="BR123" s="126"/>
      <c r="BS123" s="126"/>
      <c r="BT123" s="126"/>
      <c r="BU123" s="126"/>
      <c r="BV123" s="126"/>
      <c r="BW123" s="126"/>
      <c r="BX123" s="126"/>
      <c r="BY123" s="126"/>
      <c r="BZ123" s="126"/>
      <c r="CA123" s="126"/>
      <c r="CB123" s="126"/>
      <c r="CC123" s="126"/>
      <c r="CD123" s="126"/>
      <c r="CE123" s="126"/>
      <c r="CF123" s="126"/>
      <c r="CG123" s="126"/>
      <c r="CH123" s="126"/>
      <c r="CI123" s="126"/>
      <c r="CJ123" s="126"/>
      <c r="CK123" s="126"/>
      <c r="CL123" s="126"/>
      <c r="CM123" s="126"/>
      <c r="CN123" s="126"/>
      <c r="CO123" s="126"/>
      <c r="CP123" s="126"/>
      <c r="CQ123" s="126"/>
      <c r="CR123" s="126"/>
      <c r="CS123" s="126"/>
      <c r="CT123" s="126"/>
      <c r="CU123" s="126"/>
      <c r="CV123" s="126"/>
      <c r="CW123" s="126"/>
      <c r="CX123" s="126"/>
      <c r="CY123" s="126"/>
      <c r="CZ123" s="126"/>
      <c r="DA123" s="126"/>
      <c r="DB123" s="126"/>
      <c r="DC123" s="126"/>
      <c r="DD123" s="126"/>
      <c r="DE123" s="126"/>
      <c r="DF123" s="126"/>
      <c r="DG123" s="126"/>
      <c r="DH123" s="126"/>
      <c r="DI123" s="126"/>
      <c r="DJ123" s="126"/>
      <c r="DK123" s="126"/>
      <c r="DL123" s="126"/>
      <c r="DM123" s="126"/>
      <c r="DN123" s="126"/>
      <c r="DO123" s="126"/>
      <c r="DP123" s="126"/>
      <c r="DQ123" s="126"/>
      <c r="DR123" s="126"/>
      <c r="DS123" s="126"/>
      <c r="DT123" s="126"/>
      <c r="DU123" s="126"/>
      <c r="DV123" s="126"/>
      <c r="DW123" s="126"/>
      <c r="DX123" s="126"/>
      <c r="DY123" s="126"/>
      <c r="DZ123" s="126"/>
      <c r="EA123" s="126"/>
      <c r="EB123" s="126"/>
      <c r="EC123" s="126"/>
      <c r="ED123" s="126"/>
      <c r="EE123" s="126"/>
      <c r="EF123" s="126"/>
      <c r="EG123" s="126"/>
      <c r="EH123" s="126"/>
      <c r="EI123" s="126"/>
      <c r="EJ123" s="126"/>
      <c r="EK123" s="126"/>
      <c r="EL123" s="126"/>
      <c r="EM123" s="126"/>
      <c r="EN123" s="126"/>
      <c r="EO123" s="126"/>
      <c r="EP123" s="126"/>
      <c r="EQ123" s="126"/>
      <c r="ER123" s="126"/>
      <c r="ES123" s="126"/>
      <c r="ET123" s="126"/>
      <c r="EU123" s="126"/>
      <c r="EV123" s="126"/>
      <c r="EW123" s="126"/>
      <c r="EX123" s="126"/>
      <c r="EY123" s="126"/>
      <c r="EZ123" s="126"/>
      <c r="FA123" s="126"/>
      <c r="FB123" s="126"/>
      <c r="FC123" s="126"/>
      <c r="FD123" s="126"/>
      <c r="FE123" s="126"/>
      <c r="FF123" s="126"/>
      <c r="FG123" s="126"/>
      <c r="FH123" s="126"/>
      <c r="FI123" s="126"/>
      <c r="FJ123" s="126"/>
      <c r="FK123" s="126"/>
      <c r="FL123" s="126"/>
      <c r="FM123" s="126"/>
      <c r="FN123" s="126"/>
      <c r="FO123" s="126"/>
      <c r="FP123" s="126"/>
      <c r="FQ123" s="126"/>
      <c r="FR123" s="126"/>
      <c r="FS123" s="126"/>
      <c r="FT123" s="126"/>
      <c r="FU123" s="126"/>
      <c r="FV123" s="126"/>
      <c r="FW123" s="126"/>
      <c r="FX123" s="126"/>
      <c r="FY123" s="126"/>
      <c r="FZ123" s="126"/>
      <c r="GA123" s="126"/>
      <c r="GB123" s="126"/>
      <c r="GC123" s="126"/>
      <c r="GD123" s="126"/>
      <c r="GE123" s="126"/>
      <c r="GF123" s="126"/>
      <c r="GG123" s="126"/>
      <c r="GH123" s="126"/>
      <c r="GI123" s="126"/>
      <c r="GJ123" s="126"/>
      <c r="GK123" s="126"/>
      <c r="GL123" s="126"/>
      <c r="GM123" s="126"/>
      <c r="GN123" s="126"/>
      <c r="GO123" s="126"/>
      <c r="GP123" s="126"/>
      <c r="GQ123" s="126"/>
      <c r="GR123" s="126"/>
      <c r="GS123" s="126"/>
      <c r="GT123" s="126"/>
      <c r="GU123" s="126"/>
      <c r="GV123" s="126"/>
      <c r="GW123" s="126"/>
      <c r="GX123" s="126"/>
      <c r="GY123" s="126"/>
      <c r="GZ123" s="126"/>
      <c r="HA123" s="126"/>
      <c r="HB123" s="126"/>
      <c r="HC123" s="126"/>
      <c r="HD123" s="126"/>
      <c r="HE123" s="126"/>
      <c r="HF123" s="126"/>
      <c r="HG123" s="126"/>
      <c r="HH123" s="126"/>
      <c r="HI123" s="126"/>
      <c r="HJ123" s="126"/>
      <c r="HK123" s="126"/>
      <c r="HL123" s="126"/>
      <c r="HM123" s="126"/>
      <c r="HN123" s="126"/>
      <c r="HO123" s="126"/>
      <c r="HP123" s="126"/>
      <c r="HQ123" s="126"/>
      <c r="HR123" s="126"/>
      <c r="HS123" s="126"/>
      <c r="HT123" s="126"/>
      <c r="HU123" s="126"/>
      <c r="HV123" s="126"/>
      <c r="HW123" s="126"/>
      <c r="HX123" s="126"/>
      <c r="HY123" s="126"/>
      <c r="HZ123" s="126"/>
      <c r="IA123" s="126"/>
      <c r="IB123" s="126"/>
      <c r="IC123" s="126"/>
      <c r="ID123" s="126"/>
      <c r="IE123" s="126"/>
      <c r="IF123" s="126"/>
      <c r="IG123" s="126"/>
      <c r="IH123" s="126"/>
      <c r="II123" s="126"/>
      <c r="IJ123" s="126"/>
      <c r="IK123" s="126"/>
      <c r="IL123" s="126"/>
      <c r="IM123" s="126"/>
      <c r="IN123" s="126"/>
      <c r="IO123" s="126"/>
      <c r="IP123" s="126"/>
      <c r="IQ123" s="126"/>
      <c r="IR123" s="126"/>
      <c r="IS123" s="126"/>
      <c r="IT123" s="126"/>
      <c r="IU123" s="126"/>
    </row>
    <row r="124" spans="1:255" s="127" customFormat="1" ht="28.5">
      <c r="A124" s="128" t="s">
        <v>821</v>
      </c>
      <c r="B124" s="125"/>
      <c r="C124" s="125"/>
      <c r="D124" s="126"/>
      <c r="E124" s="126"/>
      <c r="F124" s="126"/>
      <c r="G124" s="126"/>
      <c r="H124" s="126"/>
      <c r="I124" s="126"/>
      <c r="J124" s="126"/>
      <c r="K124" s="126"/>
      <c r="L124" s="126"/>
      <c r="M124" s="126"/>
      <c r="N124" s="126"/>
      <c r="O124" s="126"/>
      <c r="P124" s="126"/>
      <c r="Q124" s="126"/>
      <c r="R124" s="126"/>
      <c r="S124" s="126"/>
      <c r="T124" s="126"/>
      <c r="U124" s="126"/>
      <c r="V124" s="126"/>
      <c r="W124" s="126"/>
      <c r="X124" s="126"/>
      <c r="Y124" s="126"/>
      <c r="Z124" s="126"/>
      <c r="AA124" s="126"/>
      <c r="AB124" s="126"/>
      <c r="AC124" s="126"/>
      <c r="AD124" s="126"/>
      <c r="AE124" s="126"/>
      <c r="AF124" s="126"/>
      <c r="AG124" s="126"/>
      <c r="AH124" s="126"/>
      <c r="AI124" s="126"/>
      <c r="AJ124" s="126"/>
      <c r="AK124" s="126"/>
      <c r="AL124" s="126"/>
      <c r="AM124" s="126"/>
      <c r="AN124" s="126"/>
      <c r="AO124" s="126"/>
      <c r="AP124" s="126"/>
      <c r="AQ124" s="126"/>
      <c r="AR124" s="126"/>
      <c r="AS124" s="126"/>
      <c r="AT124" s="126"/>
      <c r="AU124" s="126"/>
      <c r="AV124" s="126"/>
      <c r="AW124" s="126"/>
      <c r="AX124" s="126"/>
      <c r="AY124" s="126"/>
      <c r="AZ124" s="126"/>
      <c r="BA124" s="126"/>
      <c r="BB124" s="126"/>
      <c r="BC124" s="126"/>
      <c r="BD124" s="126"/>
      <c r="BE124" s="126"/>
      <c r="BF124" s="126"/>
      <c r="BG124" s="126"/>
      <c r="BH124" s="126"/>
      <c r="BI124" s="126"/>
      <c r="BJ124" s="126"/>
      <c r="BK124" s="126"/>
      <c r="BL124" s="126"/>
      <c r="BM124" s="126"/>
      <c r="BN124" s="126"/>
      <c r="BO124" s="126"/>
      <c r="BP124" s="126"/>
      <c r="BQ124" s="126"/>
      <c r="BR124" s="126"/>
      <c r="BS124" s="126"/>
      <c r="BT124" s="126"/>
      <c r="BU124" s="126"/>
      <c r="BV124" s="126"/>
      <c r="BW124" s="126"/>
      <c r="BX124" s="126"/>
      <c r="BY124" s="126"/>
      <c r="BZ124" s="126"/>
      <c r="CA124" s="126"/>
      <c r="CB124" s="126"/>
      <c r="CC124" s="126"/>
      <c r="CD124" s="126"/>
      <c r="CE124" s="126"/>
      <c r="CF124" s="126"/>
      <c r="CG124" s="126"/>
      <c r="CH124" s="126"/>
      <c r="CI124" s="126"/>
      <c r="CJ124" s="126"/>
      <c r="CK124" s="126"/>
      <c r="CL124" s="126"/>
      <c r="CM124" s="126"/>
      <c r="CN124" s="126"/>
      <c r="CO124" s="126"/>
      <c r="CP124" s="126"/>
      <c r="CQ124" s="126"/>
      <c r="CR124" s="126"/>
      <c r="CS124" s="126"/>
      <c r="CT124" s="126"/>
      <c r="CU124" s="126"/>
      <c r="CV124" s="126"/>
      <c r="CW124" s="126"/>
      <c r="CX124" s="126"/>
      <c r="CY124" s="126"/>
      <c r="CZ124" s="126"/>
      <c r="DA124" s="126"/>
      <c r="DB124" s="126"/>
      <c r="DC124" s="126"/>
      <c r="DD124" s="126"/>
      <c r="DE124" s="126"/>
      <c r="DF124" s="126"/>
      <c r="DG124" s="126"/>
      <c r="DH124" s="126"/>
      <c r="DI124" s="126"/>
      <c r="DJ124" s="126"/>
      <c r="DK124" s="126"/>
      <c r="DL124" s="126"/>
      <c r="DM124" s="126"/>
      <c r="DN124" s="126"/>
      <c r="DO124" s="126"/>
      <c r="DP124" s="126"/>
      <c r="DQ124" s="126"/>
      <c r="DR124" s="126"/>
      <c r="DS124" s="126"/>
      <c r="DT124" s="126"/>
      <c r="DU124" s="126"/>
      <c r="DV124" s="126"/>
      <c r="DW124" s="126"/>
      <c r="DX124" s="126"/>
      <c r="DY124" s="126"/>
      <c r="DZ124" s="126"/>
      <c r="EA124" s="126"/>
      <c r="EB124" s="126"/>
      <c r="EC124" s="126"/>
      <c r="ED124" s="126"/>
      <c r="EE124" s="126"/>
      <c r="EF124" s="126"/>
      <c r="EG124" s="126"/>
      <c r="EH124" s="126"/>
      <c r="EI124" s="126"/>
      <c r="EJ124" s="126"/>
      <c r="EK124" s="126"/>
      <c r="EL124" s="126"/>
      <c r="EM124" s="126"/>
      <c r="EN124" s="126"/>
      <c r="EO124" s="126"/>
      <c r="EP124" s="126"/>
      <c r="EQ124" s="126"/>
      <c r="ER124" s="126"/>
      <c r="ES124" s="126"/>
      <c r="ET124" s="126"/>
      <c r="EU124" s="126"/>
      <c r="EV124" s="126"/>
      <c r="EW124" s="126"/>
      <c r="EX124" s="126"/>
      <c r="EY124" s="126"/>
      <c r="EZ124" s="126"/>
      <c r="FA124" s="126"/>
      <c r="FB124" s="126"/>
      <c r="FC124" s="126"/>
      <c r="FD124" s="126"/>
      <c r="FE124" s="126"/>
      <c r="FF124" s="126"/>
      <c r="FG124" s="126"/>
      <c r="FH124" s="126"/>
      <c r="FI124" s="126"/>
      <c r="FJ124" s="126"/>
      <c r="FK124" s="126"/>
      <c r="FL124" s="126"/>
      <c r="FM124" s="126"/>
      <c r="FN124" s="126"/>
      <c r="FO124" s="126"/>
      <c r="FP124" s="126"/>
      <c r="FQ124" s="126"/>
      <c r="FR124" s="126"/>
      <c r="FS124" s="126"/>
      <c r="FT124" s="126"/>
      <c r="FU124" s="126"/>
      <c r="FV124" s="126"/>
      <c r="FW124" s="126"/>
      <c r="FX124" s="126"/>
      <c r="FY124" s="126"/>
      <c r="FZ124" s="126"/>
      <c r="GA124" s="126"/>
      <c r="GB124" s="126"/>
      <c r="GC124" s="126"/>
      <c r="GD124" s="126"/>
      <c r="GE124" s="126"/>
      <c r="GF124" s="126"/>
      <c r="GG124" s="126"/>
      <c r="GH124" s="126"/>
      <c r="GI124" s="126"/>
      <c r="GJ124" s="126"/>
      <c r="GK124" s="126"/>
      <c r="GL124" s="126"/>
      <c r="GM124" s="126"/>
      <c r="GN124" s="126"/>
      <c r="GO124" s="126"/>
      <c r="GP124" s="126"/>
      <c r="GQ124" s="126"/>
      <c r="GR124" s="126"/>
      <c r="GS124" s="126"/>
      <c r="GT124" s="126"/>
      <c r="GU124" s="126"/>
      <c r="GV124" s="126"/>
      <c r="GW124" s="126"/>
      <c r="GX124" s="126"/>
      <c r="GY124" s="126"/>
      <c r="GZ124" s="126"/>
      <c r="HA124" s="126"/>
      <c r="HB124" s="126"/>
      <c r="HC124" s="126"/>
      <c r="HD124" s="126"/>
      <c r="HE124" s="126"/>
      <c r="HF124" s="126"/>
      <c r="HG124" s="126"/>
      <c r="HH124" s="126"/>
      <c r="HI124" s="126"/>
      <c r="HJ124" s="126"/>
      <c r="HK124" s="126"/>
      <c r="HL124" s="126"/>
      <c r="HM124" s="126"/>
      <c r="HN124" s="126"/>
      <c r="HO124" s="126"/>
      <c r="HP124" s="126"/>
      <c r="HQ124" s="126"/>
      <c r="HR124" s="126"/>
      <c r="HS124" s="126"/>
      <c r="HT124" s="126"/>
      <c r="HU124" s="126"/>
      <c r="HV124" s="126"/>
      <c r="HW124" s="126"/>
      <c r="HX124" s="126"/>
      <c r="HY124" s="126"/>
      <c r="HZ124" s="126"/>
      <c r="IA124" s="126"/>
      <c r="IB124" s="126"/>
      <c r="IC124" s="126"/>
      <c r="ID124" s="126"/>
      <c r="IE124" s="126"/>
      <c r="IF124" s="126"/>
      <c r="IG124" s="126"/>
      <c r="IH124" s="126"/>
      <c r="II124" s="126"/>
      <c r="IJ124" s="126"/>
      <c r="IK124" s="126"/>
      <c r="IL124" s="126"/>
      <c r="IM124" s="126"/>
      <c r="IN124" s="126"/>
      <c r="IO124" s="126"/>
      <c r="IP124" s="126"/>
      <c r="IQ124" s="126"/>
      <c r="IR124" s="126"/>
      <c r="IS124" s="126"/>
      <c r="IT124" s="126"/>
      <c r="IU124" s="126"/>
    </row>
    <row r="125" spans="1:255" s="127" customFormat="1">
      <c r="A125" s="128"/>
      <c r="B125" s="125"/>
      <c r="C125" s="125"/>
      <c r="D125" s="126"/>
      <c r="E125" s="126"/>
      <c r="F125" s="126"/>
      <c r="G125" s="126"/>
      <c r="H125" s="126"/>
      <c r="I125" s="126"/>
      <c r="J125" s="126"/>
      <c r="K125" s="126"/>
      <c r="L125" s="126"/>
      <c r="M125" s="126"/>
      <c r="N125" s="126"/>
      <c r="O125" s="126"/>
      <c r="P125" s="126"/>
      <c r="Q125" s="126"/>
      <c r="R125" s="126"/>
      <c r="S125" s="126"/>
      <c r="T125" s="126"/>
      <c r="U125" s="126"/>
      <c r="V125" s="126"/>
      <c r="W125" s="126"/>
      <c r="X125" s="126"/>
      <c r="Y125" s="126"/>
      <c r="Z125" s="126"/>
      <c r="AA125" s="126"/>
      <c r="AB125" s="126"/>
      <c r="AC125" s="126"/>
      <c r="AD125" s="126"/>
      <c r="AE125" s="126"/>
      <c r="AF125" s="126"/>
      <c r="AG125" s="126"/>
      <c r="AH125" s="126"/>
      <c r="AI125" s="126"/>
      <c r="AJ125" s="126"/>
      <c r="AK125" s="126"/>
      <c r="AL125" s="126"/>
      <c r="AM125" s="126"/>
      <c r="AN125" s="126"/>
      <c r="AO125" s="126"/>
      <c r="AP125" s="126"/>
      <c r="AQ125" s="126"/>
      <c r="AR125" s="126"/>
      <c r="AS125" s="126"/>
      <c r="AT125" s="126"/>
      <c r="AU125" s="126"/>
      <c r="AV125" s="126"/>
      <c r="AW125" s="126"/>
      <c r="AX125" s="126"/>
      <c r="AY125" s="126"/>
      <c r="AZ125" s="126"/>
      <c r="BA125" s="126"/>
      <c r="BB125" s="126"/>
      <c r="BC125" s="126"/>
      <c r="BD125" s="126"/>
      <c r="BE125" s="126"/>
      <c r="BF125" s="126"/>
      <c r="BG125" s="126"/>
      <c r="BH125" s="126"/>
      <c r="BI125" s="126"/>
      <c r="BJ125" s="126"/>
      <c r="BK125" s="126"/>
      <c r="BL125" s="126"/>
      <c r="BM125" s="126"/>
      <c r="BN125" s="126"/>
      <c r="BO125" s="126"/>
      <c r="BP125" s="126"/>
      <c r="BQ125" s="126"/>
      <c r="BR125" s="126"/>
      <c r="BS125" s="126"/>
      <c r="BT125" s="126"/>
      <c r="BU125" s="126"/>
      <c r="BV125" s="126"/>
      <c r="BW125" s="126"/>
      <c r="BX125" s="126"/>
      <c r="BY125" s="126"/>
      <c r="BZ125" s="126"/>
      <c r="CA125" s="126"/>
      <c r="CB125" s="126"/>
      <c r="CC125" s="126"/>
      <c r="CD125" s="126"/>
      <c r="CE125" s="126"/>
      <c r="CF125" s="126"/>
      <c r="CG125" s="126"/>
      <c r="CH125" s="126"/>
      <c r="CI125" s="126"/>
      <c r="CJ125" s="126"/>
      <c r="CK125" s="126"/>
      <c r="CL125" s="126"/>
      <c r="CM125" s="126"/>
      <c r="CN125" s="126"/>
      <c r="CO125" s="126"/>
      <c r="CP125" s="126"/>
      <c r="CQ125" s="126"/>
      <c r="CR125" s="126"/>
      <c r="CS125" s="126"/>
      <c r="CT125" s="126"/>
      <c r="CU125" s="126"/>
      <c r="CV125" s="126"/>
      <c r="CW125" s="126"/>
      <c r="CX125" s="126"/>
      <c r="CY125" s="126"/>
      <c r="CZ125" s="126"/>
      <c r="DA125" s="126"/>
      <c r="DB125" s="126"/>
      <c r="DC125" s="126"/>
      <c r="DD125" s="126"/>
      <c r="DE125" s="126"/>
      <c r="DF125" s="126"/>
      <c r="DG125" s="126"/>
      <c r="DH125" s="126"/>
      <c r="DI125" s="126"/>
      <c r="DJ125" s="126"/>
      <c r="DK125" s="126"/>
      <c r="DL125" s="126"/>
      <c r="DM125" s="126"/>
      <c r="DN125" s="126"/>
      <c r="DO125" s="126"/>
      <c r="DP125" s="126"/>
      <c r="DQ125" s="126"/>
      <c r="DR125" s="126"/>
      <c r="DS125" s="126"/>
      <c r="DT125" s="126"/>
      <c r="DU125" s="126"/>
      <c r="DV125" s="126"/>
      <c r="DW125" s="126"/>
      <c r="DX125" s="126"/>
      <c r="DY125" s="126"/>
      <c r="DZ125" s="126"/>
      <c r="EA125" s="126"/>
      <c r="EB125" s="126"/>
      <c r="EC125" s="126"/>
      <c r="ED125" s="126"/>
      <c r="EE125" s="126"/>
      <c r="EF125" s="126"/>
      <c r="EG125" s="126"/>
      <c r="EH125" s="126"/>
      <c r="EI125" s="126"/>
      <c r="EJ125" s="126"/>
      <c r="EK125" s="126"/>
      <c r="EL125" s="126"/>
      <c r="EM125" s="126"/>
      <c r="EN125" s="126"/>
      <c r="EO125" s="126"/>
      <c r="EP125" s="126"/>
      <c r="EQ125" s="126"/>
      <c r="ER125" s="126"/>
      <c r="ES125" s="126"/>
      <c r="ET125" s="126"/>
      <c r="EU125" s="126"/>
      <c r="EV125" s="126"/>
      <c r="EW125" s="126"/>
      <c r="EX125" s="126"/>
      <c r="EY125" s="126"/>
      <c r="EZ125" s="126"/>
      <c r="FA125" s="126"/>
      <c r="FB125" s="126"/>
      <c r="FC125" s="126"/>
      <c r="FD125" s="126"/>
      <c r="FE125" s="126"/>
      <c r="FF125" s="126"/>
      <c r="FG125" s="126"/>
      <c r="FH125" s="126"/>
      <c r="FI125" s="126"/>
      <c r="FJ125" s="126"/>
      <c r="FK125" s="126"/>
      <c r="FL125" s="126"/>
      <c r="FM125" s="126"/>
      <c r="FN125" s="126"/>
      <c r="FO125" s="126"/>
      <c r="FP125" s="126"/>
      <c r="FQ125" s="126"/>
      <c r="FR125" s="126"/>
      <c r="FS125" s="126"/>
      <c r="FT125" s="126"/>
      <c r="FU125" s="126"/>
      <c r="FV125" s="126"/>
      <c r="FW125" s="126"/>
      <c r="FX125" s="126"/>
      <c r="FY125" s="126"/>
      <c r="FZ125" s="126"/>
      <c r="GA125" s="126"/>
      <c r="GB125" s="126"/>
      <c r="GC125" s="126"/>
      <c r="GD125" s="126"/>
      <c r="GE125" s="126"/>
      <c r="GF125" s="126"/>
      <c r="GG125" s="126"/>
      <c r="GH125" s="126"/>
      <c r="GI125" s="126"/>
      <c r="GJ125" s="126"/>
      <c r="GK125" s="126"/>
      <c r="GL125" s="126"/>
      <c r="GM125" s="126"/>
      <c r="GN125" s="126"/>
      <c r="GO125" s="126"/>
      <c r="GP125" s="126"/>
      <c r="GQ125" s="126"/>
      <c r="GR125" s="126"/>
      <c r="GS125" s="126"/>
      <c r="GT125" s="126"/>
      <c r="GU125" s="126"/>
      <c r="GV125" s="126"/>
      <c r="GW125" s="126"/>
      <c r="GX125" s="126"/>
      <c r="GY125" s="126"/>
      <c r="GZ125" s="126"/>
      <c r="HA125" s="126"/>
      <c r="HB125" s="126"/>
      <c r="HC125" s="126"/>
      <c r="HD125" s="126"/>
      <c r="HE125" s="126"/>
      <c r="HF125" s="126"/>
      <c r="HG125" s="126"/>
      <c r="HH125" s="126"/>
      <c r="HI125" s="126"/>
      <c r="HJ125" s="126"/>
      <c r="HK125" s="126"/>
      <c r="HL125" s="126"/>
      <c r="HM125" s="126"/>
      <c r="HN125" s="126"/>
      <c r="HO125" s="126"/>
      <c r="HP125" s="126"/>
      <c r="HQ125" s="126"/>
      <c r="HR125" s="126"/>
      <c r="HS125" s="126"/>
      <c r="HT125" s="126"/>
      <c r="HU125" s="126"/>
      <c r="HV125" s="126"/>
      <c r="HW125" s="126"/>
      <c r="HX125" s="126"/>
      <c r="HY125" s="126"/>
      <c r="HZ125" s="126"/>
      <c r="IA125" s="126"/>
      <c r="IB125" s="126"/>
      <c r="IC125" s="126"/>
      <c r="ID125" s="126"/>
      <c r="IE125" s="126"/>
      <c r="IF125" s="126"/>
      <c r="IG125" s="126"/>
      <c r="IH125" s="126"/>
      <c r="II125" s="126"/>
      <c r="IJ125" s="126"/>
      <c r="IK125" s="126"/>
      <c r="IL125" s="126"/>
      <c r="IM125" s="126"/>
      <c r="IN125" s="126"/>
      <c r="IO125" s="126"/>
      <c r="IP125" s="126"/>
      <c r="IQ125" s="126"/>
      <c r="IR125" s="126"/>
      <c r="IS125" s="126"/>
      <c r="IT125" s="126"/>
      <c r="IU125" s="126"/>
    </row>
    <row r="126" spans="1:255" s="127" customFormat="1" ht="28.5">
      <c r="A126" s="128" t="s">
        <v>822</v>
      </c>
      <c r="B126" s="125"/>
      <c r="C126" s="125"/>
      <c r="D126" s="126"/>
      <c r="E126" s="126"/>
      <c r="F126" s="126"/>
      <c r="G126" s="126"/>
      <c r="H126" s="126"/>
      <c r="I126" s="126"/>
      <c r="J126" s="126"/>
      <c r="K126" s="126"/>
      <c r="L126" s="126"/>
      <c r="M126" s="126"/>
      <c r="N126" s="126"/>
      <c r="O126" s="126"/>
      <c r="P126" s="126"/>
      <c r="Q126" s="126"/>
      <c r="R126" s="126"/>
      <c r="S126" s="126"/>
      <c r="T126" s="126"/>
      <c r="U126" s="126"/>
      <c r="V126" s="126"/>
      <c r="W126" s="126"/>
      <c r="X126" s="126"/>
      <c r="Y126" s="126"/>
      <c r="Z126" s="126"/>
      <c r="AA126" s="126"/>
      <c r="AB126" s="126"/>
      <c r="AC126" s="126"/>
      <c r="AD126" s="126"/>
      <c r="AE126" s="126"/>
      <c r="AF126" s="126"/>
      <c r="AG126" s="126"/>
      <c r="AH126" s="126"/>
      <c r="AI126" s="126"/>
      <c r="AJ126" s="126"/>
      <c r="AK126" s="126"/>
      <c r="AL126" s="126"/>
      <c r="AM126" s="126"/>
      <c r="AN126" s="126"/>
      <c r="AO126" s="126"/>
      <c r="AP126" s="126"/>
      <c r="AQ126" s="126"/>
      <c r="AR126" s="126"/>
      <c r="AS126" s="126"/>
      <c r="AT126" s="126"/>
      <c r="AU126" s="126"/>
      <c r="AV126" s="126"/>
      <c r="AW126" s="126"/>
      <c r="AX126" s="126"/>
      <c r="AY126" s="126"/>
      <c r="AZ126" s="126"/>
      <c r="BA126" s="126"/>
      <c r="BB126" s="126"/>
      <c r="BC126" s="126"/>
      <c r="BD126" s="126"/>
      <c r="BE126" s="126"/>
      <c r="BF126" s="126"/>
      <c r="BG126" s="126"/>
      <c r="BH126" s="126"/>
      <c r="BI126" s="126"/>
      <c r="BJ126" s="126"/>
      <c r="BK126" s="126"/>
      <c r="BL126" s="126"/>
      <c r="BM126" s="126"/>
      <c r="BN126" s="126"/>
      <c r="BO126" s="126"/>
      <c r="BP126" s="126"/>
      <c r="BQ126" s="126"/>
      <c r="BR126" s="126"/>
      <c r="BS126" s="126"/>
      <c r="BT126" s="126"/>
      <c r="BU126" s="126"/>
      <c r="BV126" s="126"/>
      <c r="BW126" s="126"/>
      <c r="BX126" s="126"/>
      <c r="BY126" s="126"/>
      <c r="BZ126" s="126"/>
      <c r="CA126" s="126"/>
      <c r="CB126" s="126"/>
      <c r="CC126" s="126"/>
      <c r="CD126" s="126"/>
      <c r="CE126" s="126"/>
      <c r="CF126" s="126"/>
      <c r="CG126" s="126"/>
      <c r="CH126" s="126"/>
      <c r="CI126" s="126"/>
      <c r="CJ126" s="126"/>
      <c r="CK126" s="126"/>
      <c r="CL126" s="126"/>
      <c r="CM126" s="126"/>
      <c r="CN126" s="126"/>
      <c r="CO126" s="126"/>
      <c r="CP126" s="126"/>
      <c r="CQ126" s="126"/>
      <c r="CR126" s="126"/>
      <c r="CS126" s="126"/>
      <c r="CT126" s="126"/>
      <c r="CU126" s="126"/>
      <c r="CV126" s="126"/>
      <c r="CW126" s="126"/>
      <c r="CX126" s="126"/>
      <c r="CY126" s="126"/>
      <c r="CZ126" s="126"/>
      <c r="DA126" s="126"/>
      <c r="DB126" s="126"/>
      <c r="DC126" s="126"/>
      <c r="DD126" s="126"/>
      <c r="DE126" s="126"/>
      <c r="DF126" s="126"/>
      <c r="DG126" s="126"/>
      <c r="DH126" s="126"/>
      <c r="DI126" s="126"/>
      <c r="DJ126" s="126"/>
      <c r="DK126" s="126"/>
      <c r="DL126" s="126"/>
      <c r="DM126" s="126"/>
      <c r="DN126" s="126"/>
      <c r="DO126" s="126"/>
      <c r="DP126" s="126"/>
      <c r="DQ126" s="126"/>
      <c r="DR126" s="126"/>
      <c r="DS126" s="126"/>
      <c r="DT126" s="126"/>
      <c r="DU126" s="126"/>
      <c r="DV126" s="126"/>
      <c r="DW126" s="126"/>
      <c r="DX126" s="126"/>
      <c r="DY126" s="126"/>
      <c r="DZ126" s="126"/>
      <c r="EA126" s="126"/>
      <c r="EB126" s="126"/>
      <c r="EC126" s="126"/>
      <c r="ED126" s="126"/>
      <c r="EE126" s="126"/>
      <c r="EF126" s="126"/>
      <c r="EG126" s="126"/>
      <c r="EH126" s="126"/>
      <c r="EI126" s="126"/>
      <c r="EJ126" s="126"/>
      <c r="EK126" s="126"/>
      <c r="EL126" s="126"/>
      <c r="EM126" s="126"/>
      <c r="EN126" s="126"/>
      <c r="EO126" s="126"/>
      <c r="EP126" s="126"/>
      <c r="EQ126" s="126"/>
      <c r="ER126" s="126"/>
      <c r="ES126" s="126"/>
      <c r="ET126" s="126"/>
      <c r="EU126" s="126"/>
      <c r="EV126" s="126"/>
      <c r="EW126" s="126"/>
      <c r="EX126" s="126"/>
      <c r="EY126" s="126"/>
      <c r="EZ126" s="126"/>
      <c r="FA126" s="126"/>
      <c r="FB126" s="126"/>
      <c r="FC126" s="126"/>
      <c r="FD126" s="126"/>
      <c r="FE126" s="126"/>
      <c r="FF126" s="126"/>
      <c r="FG126" s="126"/>
      <c r="FH126" s="126"/>
      <c r="FI126" s="126"/>
      <c r="FJ126" s="126"/>
      <c r="FK126" s="126"/>
      <c r="FL126" s="126"/>
      <c r="FM126" s="126"/>
      <c r="FN126" s="126"/>
      <c r="FO126" s="126"/>
      <c r="FP126" s="126"/>
      <c r="FQ126" s="126"/>
      <c r="FR126" s="126"/>
      <c r="FS126" s="126"/>
      <c r="FT126" s="126"/>
      <c r="FU126" s="126"/>
      <c r="FV126" s="126"/>
      <c r="FW126" s="126"/>
      <c r="FX126" s="126"/>
      <c r="FY126" s="126"/>
      <c r="FZ126" s="126"/>
      <c r="GA126" s="126"/>
      <c r="GB126" s="126"/>
      <c r="GC126" s="126"/>
      <c r="GD126" s="126"/>
      <c r="GE126" s="126"/>
      <c r="GF126" s="126"/>
      <c r="GG126" s="126"/>
      <c r="GH126" s="126"/>
      <c r="GI126" s="126"/>
      <c r="GJ126" s="126"/>
      <c r="GK126" s="126"/>
      <c r="GL126" s="126"/>
      <c r="GM126" s="126"/>
      <c r="GN126" s="126"/>
      <c r="GO126" s="126"/>
      <c r="GP126" s="126"/>
      <c r="GQ126" s="126"/>
      <c r="GR126" s="126"/>
      <c r="GS126" s="126"/>
      <c r="GT126" s="126"/>
      <c r="GU126" s="126"/>
      <c r="GV126" s="126"/>
      <c r="GW126" s="126"/>
      <c r="GX126" s="126"/>
      <c r="GY126" s="126"/>
      <c r="GZ126" s="126"/>
      <c r="HA126" s="126"/>
      <c r="HB126" s="126"/>
      <c r="HC126" s="126"/>
      <c r="HD126" s="126"/>
      <c r="HE126" s="126"/>
      <c r="HF126" s="126"/>
      <c r="HG126" s="126"/>
      <c r="HH126" s="126"/>
      <c r="HI126" s="126"/>
      <c r="HJ126" s="126"/>
      <c r="HK126" s="126"/>
      <c r="HL126" s="126"/>
      <c r="HM126" s="126"/>
      <c r="HN126" s="126"/>
      <c r="HO126" s="126"/>
      <c r="HP126" s="126"/>
      <c r="HQ126" s="126"/>
      <c r="HR126" s="126"/>
      <c r="HS126" s="126"/>
      <c r="HT126" s="126"/>
      <c r="HU126" s="126"/>
      <c r="HV126" s="126"/>
      <c r="HW126" s="126"/>
      <c r="HX126" s="126"/>
      <c r="HY126" s="126"/>
      <c r="HZ126" s="126"/>
      <c r="IA126" s="126"/>
      <c r="IB126" s="126"/>
      <c r="IC126" s="126"/>
      <c r="ID126" s="126"/>
      <c r="IE126" s="126"/>
      <c r="IF126" s="126"/>
      <c r="IG126" s="126"/>
      <c r="IH126" s="126"/>
      <c r="II126" s="126"/>
      <c r="IJ126" s="126"/>
      <c r="IK126" s="126"/>
      <c r="IL126" s="126"/>
      <c r="IM126" s="126"/>
      <c r="IN126" s="126"/>
      <c r="IO126" s="126"/>
      <c r="IP126" s="126"/>
      <c r="IQ126" s="126"/>
      <c r="IR126" s="126"/>
      <c r="IS126" s="126"/>
      <c r="IT126" s="126"/>
      <c r="IU126" s="126"/>
    </row>
    <row r="127" spans="1:255" s="127" customFormat="1">
      <c r="A127" s="47"/>
      <c r="B127" s="125"/>
      <c r="C127" s="125"/>
      <c r="D127" s="126"/>
      <c r="E127" s="126"/>
      <c r="F127" s="126"/>
      <c r="G127" s="126"/>
      <c r="H127" s="126"/>
      <c r="I127" s="126"/>
      <c r="J127" s="126"/>
      <c r="K127" s="126"/>
      <c r="L127" s="126"/>
      <c r="M127" s="126"/>
      <c r="N127" s="126"/>
      <c r="O127" s="126"/>
      <c r="P127" s="126"/>
      <c r="Q127" s="126"/>
      <c r="R127" s="126"/>
      <c r="S127" s="126"/>
      <c r="T127" s="126"/>
      <c r="U127" s="126"/>
      <c r="V127" s="126"/>
      <c r="W127" s="126"/>
      <c r="X127" s="126"/>
      <c r="Y127" s="126"/>
      <c r="Z127" s="126"/>
      <c r="AA127" s="126"/>
      <c r="AB127" s="126"/>
      <c r="AC127" s="126"/>
      <c r="AD127" s="126"/>
      <c r="AE127" s="126"/>
      <c r="AF127" s="126"/>
      <c r="AG127" s="126"/>
      <c r="AH127" s="126"/>
      <c r="AI127" s="126"/>
      <c r="AJ127" s="126"/>
      <c r="AK127" s="126"/>
      <c r="AL127" s="126"/>
      <c r="AM127" s="126"/>
      <c r="AN127" s="126"/>
      <c r="AO127" s="126"/>
      <c r="AP127" s="126"/>
      <c r="AQ127" s="126"/>
      <c r="AR127" s="126"/>
      <c r="AS127" s="126"/>
      <c r="AT127" s="126"/>
      <c r="AU127" s="126"/>
      <c r="AV127" s="126"/>
      <c r="AW127" s="126"/>
      <c r="AX127" s="126"/>
      <c r="AY127" s="126"/>
      <c r="AZ127" s="126"/>
      <c r="BA127" s="126"/>
      <c r="BB127" s="126"/>
      <c r="BC127" s="126"/>
      <c r="BD127" s="126"/>
      <c r="BE127" s="126"/>
      <c r="BF127" s="126"/>
      <c r="BG127" s="126"/>
      <c r="BH127" s="126"/>
      <c r="BI127" s="126"/>
      <c r="BJ127" s="126"/>
      <c r="BK127" s="126"/>
      <c r="BL127" s="126"/>
      <c r="BM127" s="126"/>
      <c r="BN127" s="126"/>
      <c r="BO127" s="126"/>
      <c r="BP127" s="126"/>
      <c r="BQ127" s="126"/>
      <c r="BR127" s="126"/>
      <c r="BS127" s="126"/>
      <c r="BT127" s="126"/>
      <c r="BU127" s="126"/>
      <c r="BV127" s="126"/>
      <c r="BW127" s="126"/>
      <c r="BX127" s="126"/>
      <c r="BY127" s="126"/>
      <c r="BZ127" s="126"/>
      <c r="CA127" s="126"/>
      <c r="CB127" s="126"/>
      <c r="CC127" s="126"/>
      <c r="CD127" s="126"/>
      <c r="CE127" s="126"/>
      <c r="CF127" s="126"/>
      <c r="CG127" s="126"/>
      <c r="CH127" s="126"/>
      <c r="CI127" s="126"/>
      <c r="CJ127" s="126"/>
      <c r="CK127" s="126"/>
      <c r="CL127" s="126"/>
      <c r="CM127" s="126"/>
      <c r="CN127" s="126"/>
      <c r="CO127" s="126"/>
      <c r="CP127" s="126"/>
      <c r="CQ127" s="126"/>
      <c r="CR127" s="126"/>
      <c r="CS127" s="126"/>
      <c r="CT127" s="126"/>
      <c r="CU127" s="126"/>
      <c r="CV127" s="126"/>
      <c r="CW127" s="126"/>
      <c r="CX127" s="126"/>
      <c r="CY127" s="126"/>
      <c r="CZ127" s="126"/>
      <c r="DA127" s="126"/>
      <c r="DB127" s="126"/>
      <c r="DC127" s="126"/>
      <c r="DD127" s="126"/>
      <c r="DE127" s="126"/>
      <c r="DF127" s="126"/>
      <c r="DG127" s="126"/>
      <c r="DH127" s="126"/>
      <c r="DI127" s="126"/>
      <c r="DJ127" s="126"/>
      <c r="DK127" s="126"/>
      <c r="DL127" s="126"/>
      <c r="DM127" s="126"/>
      <c r="DN127" s="126"/>
      <c r="DO127" s="126"/>
      <c r="DP127" s="126"/>
      <c r="DQ127" s="126"/>
      <c r="DR127" s="126"/>
      <c r="DS127" s="126"/>
      <c r="DT127" s="126"/>
      <c r="DU127" s="126"/>
      <c r="DV127" s="126"/>
      <c r="DW127" s="126"/>
      <c r="DX127" s="126"/>
      <c r="DY127" s="126"/>
      <c r="DZ127" s="126"/>
      <c r="EA127" s="126"/>
      <c r="EB127" s="126"/>
      <c r="EC127" s="126"/>
      <c r="ED127" s="126"/>
      <c r="EE127" s="126"/>
      <c r="EF127" s="126"/>
      <c r="EG127" s="126"/>
      <c r="EH127" s="126"/>
      <c r="EI127" s="126"/>
      <c r="EJ127" s="126"/>
      <c r="EK127" s="126"/>
      <c r="EL127" s="126"/>
      <c r="EM127" s="126"/>
      <c r="EN127" s="126"/>
      <c r="EO127" s="126"/>
      <c r="EP127" s="126"/>
      <c r="EQ127" s="126"/>
      <c r="ER127" s="126"/>
      <c r="ES127" s="126"/>
      <c r="ET127" s="126"/>
      <c r="EU127" s="126"/>
      <c r="EV127" s="126"/>
      <c r="EW127" s="126"/>
      <c r="EX127" s="126"/>
      <c r="EY127" s="126"/>
      <c r="EZ127" s="126"/>
      <c r="FA127" s="126"/>
      <c r="FB127" s="126"/>
      <c r="FC127" s="126"/>
      <c r="FD127" s="126"/>
      <c r="FE127" s="126"/>
      <c r="FF127" s="126"/>
      <c r="FG127" s="126"/>
      <c r="FH127" s="126"/>
      <c r="FI127" s="126"/>
      <c r="FJ127" s="126"/>
      <c r="FK127" s="126"/>
      <c r="FL127" s="126"/>
      <c r="FM127" s="126"/>
      <c r="FN127" s="126"/>
      <c r="FO127" s="126"/>
      <c r="FP127" s="126"/>
      <c r="FQ127" s="126"/>
      <c r="FR127" s="126"/>
      <c r="FS127" s="126"/>
      <c r="FT127" s="126"/>
      <c r="FU127" s="126"/>
      <c r="FV127" s="126"/>
      <c r="FW127" s="126"/>
      <c r="FX127" s="126"/>
      <c r="FY127" s="126"/>
      <c r="FZ127" s="126"/>
      <c r="GA127" s="126"/>
      <c r="GB127" s="126"/>
      <c r="GC127" s="126"/>
      <c r="GD127" s="126"/>
      <c r="GE127" s="126"/>
      <c r="GF127" s="126"/>
      <c r="GG127" s="126"/>
      <c r="GH127" s="126"/>
      <c r="GI127" s="126"/>
      <c r="GJ127" s="126"/>
      <c r="GK127" s="126"/>
      <c r="GL127" s="126"/>
      <c r="GM127" s="126"/>
      <c r="GN127" s="126"/>
      <c r="GO127" s="126"/>
      <c r="GP127" s="126"/>
      <c r="GQ127" s="126"/>
      <c r="GR127" s="126"/>
      <c r="GS127" s="126"/>
      <c r="GT127" s="126"/>
      <c r="GU127" s="126"/>
      <c r="GV127" s="126"/>
      <c r="GW127" s="126"/>
      <c r="GX127" s="126"/>
      <c r="GY127" s="126"/>
      <c r="GZ127" s="126"/>
      <c r="HA127" s="126"/>
      <c r="HB127" s="126"/>
      <c r="HC127" s="126"/>
      <c r="HD127" s="126"/>
      <c r="HE127" s="126"/>
      <c r="HF127" s="126"/>
      <c r="HG127" s="126"/>
      <c r="HH127" s="126"/>
      <c r="HI127" s="126"/>
      <c r="HJ127" s="126"/>
      <c r="HK127" s="126"/>
      <c r="HL127" s="126"/>
      <c r="HM127" s="126"/>
      <c r="HN127" s="126"/>
      <c r="HO127" s="126"/>
      <c r="HP127" s="126"/>
      <c r="HQ127" s="126"/>
      <c r="HR127" s="126"/>
      <c r="HS127" s="126"/>
      <c r="HT127" s="126"/>
      <c r="HU127" s="126"/>
      <c r="HV127" s="126"/>
      <c r="HW127" s="126"/>
      <c r="HX127" s="126"/>
      <c r="HY127" s="126"/>
      <c r="HZ127" s="126"/>
      <c r="IA127" s="126"/>
      <c r="IB127" s="126"/>
      <c r="IC127" s="126"/>
      <c r="ID127" s="126"/>
      <c r="IE127" s="126"/>
      <c r="IF127" s="126"/>
      <c r="IG127" s="126"/>
      <c r="IH127" s="126"/>
      <c r="II127" s="126"/>
      <c r="IJ127" s="126"/>
      <c r="IK127" s="126"/>
      <c r="IL127" s="126"/>
      <c r="IM127" s="126"/>
      <c r="IN127" s="126"/>
      <c r="IO127" s="126"/>
      <c r="IP127" s="126"/>
      <c r="IQ127" s="126"/>
      <c r="IR127" s="126"/>
      <c r="IS127" s="126"/>
      <c r="IT127" s="126"/>
      <c r="IU127" s="126"/>
    </row>
    <row r="128" spans="1:255" s="127" customFormat="1" ht="15">
      <c r="A128" s="58" t="s">
        <v>19</v>
      </c>
      <c r="B128" s="125"/>
      <c r="C128" s="125"/>
      <c r="D128" s="126"/>
      <c r="E128" s="126"/>
      <c r="F128" s="126"/>
      <c r="G128" s="126"/>
      <c r="H128" s="126"/>
      <c r="I128" s="126"/>
      <c r="J128" s="126"/>
      <c r="K128" s="126"/>
      <c r="L128" s="126"/>
      <c r="M128" s="126"/>
      <c r="N128" s="126"/>
      <c r="O128" s="126"/>
      <c r="P128" s="126"/>
      <c r="Q128" s="126"/>
      <c r="R128" s="126"/>
      <c r="S128" s="126"/>
      <c r="T128" s="126"/>
      <c r="U128" s="126"/>
      <c r="V128" s="126"/>
      <c r="W128" s="126"/>
      <c r="X128" s="126"/>
      <c r="Y128" s="126"/>
      <c r="Z128" s="126"/>
      <c r="AA128" s="126"/>
      <c r="AB128" s="126"/>
      <c r="AC128" s="126"/>
      <c r="AD128" s="126"/>
      <c r="AE128" s="126"/>
      <c r="AF128" s="126"/>
      <c r="AG128" s="126"/>
      <c r="AH128" s="126"/>
      <c r="AI128" s="126"/>
      <c r="AJ128" s="126"/>
      <c r="AK128" s="126"/>
      <c r="AL128" s="126"/>
      <c r="AM128" s="126"/>
      <c r="AN128" s="126"/>
      <c r="AO128" s="126"/>
      <c r="AP128" s="126"/>
      <c r="AQ128" s="126"/>
      <c r="AR128" s="126"/>
      <c r="AS128" s="126"/>
      <c r="AT128" s="126"/>
      <c r="AU128" s="126"/>
      <c r="AV128" s="126"/>
      <c r="AW128" s="126"/>
      <c r="AX128" s="126"/>
      <c r="AY128" s="126"/>
      <c r="AZ128" s="126"/>
      <c r="BA128" s="126"/>
      <c r="BB128" s="126"/>
      <c r="BC128" s="126"/>
      <c r="BD128" s="126"/>
      <c r="BE128" s="126"/>
      <c r="BF128" s="126"/>
      <c r="BG128" s="126"/>
      <c r="BH128" s="126"/>
      <c r="BI128" s="126"/>
      <c r="BJ128" s="126"/>
      <c r="BK128" s="126"/>
      <c r="BL128" s="126"/>
      <c r="BM128" s="126"/>
      <c r="BN128" s="126"/>
      <c r="BO128" s="126"/>
      <c r="BP128" s="126"/>
      <c r="BQ128" s="126"/>
      <c r="BR128" s="126"/>
      <c r="BS128" s="126"/>
      <c r="BT128" s="126"/>
      <c r="BU128" s="126"/>
      <c r="BV128" s="126"/>
      <c r="BW128" s="126"/>
      <c r="BX128" s="126"/>
      <c r="BY128" s="126"/>
      <c r="BZ128" s="126"/>
      <c r="CA128" s="126"/>
      <c r="CB128" s="126"/>
      <c r="CC128" s="126"/>
      <c r="CD128" s="126"/>
      <c r="CE128" s="126"/>
      <c r="CF128" s="126"/>
      <c r="CG128" s="126"/>
      <c r="CH128" s="126"/>
      <c r="CI128" s="126"/>
      <c r="CJ128" s="126"/>
      <c r="CK128" s="126"/>
      <c r="CL128" s="126"/>
      <c r="CM128" s="126"/>
      <c r="CN128" s="126"/>
      <c r="CO128" s="126"/>
      <c r="CP128" s="126"/>
      <c r="CQ128" s="126"/>
      <c r="CR128" s="126"/>
      <c r="CS128" s="126"/>
      <c r="CT128" s="126"/>
      <c r="CU128" s="126"/>
      <c r="CV128" s="126"/>
      <c r="CW128" s="126"/>
      <c r="CX128" s="126"/>
      <c r="CY128" s="126"/>
      <c r="CZ128" s="126"/>
      <c r="DA128" s="126"/>
      <c r="DB128" s="126"/>
      <c r="DC128" s="126"/>
      <c r="DD128" s="126"/>
      <c r="DE128" s="126"/>
      <c r="DF128" s="126"/>
      <c r="DG128" s="126"/>
      <c r="DH128" s="126"/>
      <c r="DI128" s="126"/>
      <c r="DJ128" s="126"/>
      <c r="DK128" s="126"/>
      <c r="DL128" s="126"/>
      <c r="DM128" s="126"/>
      <c r="DN128" s="126"/>
      <c r="DO128" s="126"/>
      <c r="DP128" s="126"/>
      <c r="DQ128" s="126"/>
      <c r="DR128" s="126"/>
      <c r="DS128" s="126"/>
      <c r="DT128" s="126"/>
      <c r="DU128" s="126"/>
      <c r="DV128" s="126"/>
      <c r="DW128" s="126"/>
      <c r="DX128" s="126"/>
      <c r="DY128" s="126"/>
      <c r="DZ128" s="126"/>
      <c r="EA128" s="126"/>
      <c r="EB128" s="126"/>
      <c r="EC128" s="126"/>
      <c r="ED128" s="126"/>
      <c r="EE128" s="126"/>
      <c r="EF128" s="126"/>
      <c r="EG128" s="126"/>
      <c r="EH128" s="126"/>
      <c r="EI128" s="126"/>
      <c r="EJ128" s="126"/>
      <c r="EK128" s="126"/>
      <c r="EL128" s="126"/>
      <c r="EM128" s="126"/>
      <c r="EN128" s="126"/>
      <c r="EO128" s="126"/>
      <c r="EP128" s="126"/>
      <c r="EQ128" s="126"/>
      <c r="ER128" s="126"/>
      <c r="ES128" s="126"/>
      <c r="ET128" s="126"/>
      <c r="EU128" s="126"/>
      <c r="EV128" s="126"/>
      <c r="EW128" s="126"/>
      <c r="EX128" s="126"/>
      <c r="EY128" s="126"/>
      <c r="EZ128" s="126"/>
      <c r="FA128" s="126"/>
      <c r="FB128" s="126"/>
      <c r="FC128" s="126"/>
      <c r="FD128" s="126"/>
      <c r="FE128" s="126"/>
      <c r="FF128" s="126"/>
      <c r="FG128" s="126"/>
      <c r="FH128" s="126"/>
      <c r="FI128" s="126"/>
      <c r="FJ128" s="126"/>
      <c r="FK128" s="126"/>
      <c r="FL128" s="126"/>
      <c r="FM128" s="126"/>
      <c r="FN128" s="126"/>
      <c r="FO128" s="126"/>
      <c r="FP128" s="126"/>
      <c r="FQ128" s="126"/>
      <c r="FR128" s="126"/>
      <c r="FS128" s="126"/>
      <c r="FT128" s="126"/>
      <c r="FU128" s="126"/>
      <c r="FV128" s="126"/>
      <c r="FW128" s="126"/>
      <c r="FX128" s="126"/>
      <c r="FY128" s="126"/>
      <c r="FZ128" s="126"/>
      <c r="GA128" s="126"/>
      <c r="GB128" s="126"/>
      <c r="GC128" s="126"/>
      <c r="GD128" s="126"/>
      <c r="GE128" s="126"/>
      <c r="GF128" s="126"/>
      <c r="GG128" s="126"/>
      <c r="GH128" s="126"/>
      <c r="GI128" s="126"/>
      <c r="GJ128" s="126"/>
      <c r="GK128" s="126"/>
      <c r="GL128" s="126"/>
      <c r="GM128" s="126"/>
      <c r="GN128" s="126"/>
      <c r="GO128" s="126"/>
      <c r="GP128" s="126"/>
      <c r="GQ128" s="126"/>
      <c r="GR128" s="126"/>
      <c r="GS128" s="126"/>
      <c r="GT128" s="126"/>
      <c r="GU128" s="126"/>
      <c r="GV128" s="126"/>
      <c r="GW128" s="126"/>
      <c r="GX128" s="126"/>
      <c r="GY128" s="126"/>
      <c r="GZ128" s="126"/>
      <c r="HA128" s="126"/>
      <c r="HB128" s="126"/>
      <c r="HC128" s="126"/>
      <c r="HD128" s="126"/>
      <c r="HE128" s="126"/>
      <c r="HF128" s="126"/>
      <c r="HG128" s="126"/>
      <c r="HH128" s="126"/>
      <c r="HI128" s="126"/>
      <c r="HJ128" s="126"/>
      <c r="HK128" s="126"/>
      <c r="HL128" s="126"/>
      <c r="HM128" s="126"/>
      <c r="HN128" s="126"/>
      <c r="HO128" s="126"/>
      <c r="HP128" s="126"/>
      <c r="HQ128" s="126"/>
      <c r="HR128" s="126"/>
      <c r="HS128" s="126"/>
      <c r="HT128" s="126"/>
      <c r="HU128" s="126"/>
      <c r="HV128" s="126"/>
      <c r="HW128" s="126"/>
      <c r="HX128" s="126"/>
      <c r="HY128" s="126"/>
      <c r="HZ128" s="126"/>
      <c r="IA128" s="126"/>
      <c r="IB128" s="126"/>
      <c r="IC128" s="126"/>
      <c r="ID128" s="126"/>
      <c r="IE128" s="126"/>
      <c r="IF128" s="126"/>
      <c r="IG128" s="126"/>
      <c r="IH128" s="126"/>
      <c r="II128" s="126"/>
      <c r="IJ128" s="126"/>
      <c r="IK128" s="126"/>
      <c r="IL128" s="126"/>
      <c r="IM128" s="126"/>
      <c r="IN128" s="126"/>
      <c r="IO128" s="126"/>
      <c r="IP128" s="126"/>
      <c r="IQ128" s="126"/>
      <c r="IR128" s="126"/>
      <c r="IS128" s="126"/>
      <c r="IT128" s="126"/>
      <c r="IU128" s="126"/>
    </row>
    <row r="129" spans="1:255" s="127" customFormat="1" ht="42.75">
      <c r="A129" s="47" t="s">
        <v>823</v>
      </c>
      <c r="B129" s="125"/>
      <c r="C129" s="125"/>
      <c r="D129" s="126"/>
      <c r="E129" s="126"/>
      <c r="F129" s="126"/>
      <c r="G129" s="126"/>
      <c r="H129" s="126"/>
      <c r="I129" s="126"/>
      <c r="J129" s="126"/>
      <c r="K129" s="126"/>
      <c r="L129" s="126"/>
      <c r="M129" s="126"/>
      <c r="N129" s="126"/>
      <c r="O129" s="126"/>
      <c r="P129" s="126"/>
      <c r="Q129" s="126"/>
      <c r="R129" s="126"/>
      <c r="S129" s="126"/>
      <c r="T129" s="126"/>
      <c r="U129" s="126"/>
      <c r="V129" s="126"/>
      <c r="W129" s="126"/>
      <c r="X129" s="126"/>
      <c r="Y129" s="126"/>
      <c r="Z129" s="126"/>
      <c r="AA129" s="126"/>
      <c r="AB129" s="126"/>
      <c r="AC129" s="126"/>
      <c r="AD129" s="126"/>
      <c r="AE129" s="126"/>
      <c r="AF129" s="126"/>
      <c r="AG129" s="126"/>
      <c r="AH129" s="126"/>
      <c r="AI129" s="126"/>
      <c r="AJ129" s="126"/>
      <c r="AK129" s="126"/>
      <c r="AL129" s="126"/>
      <c r="AM129" s="126"/>
      <c r="AN129" s="126"/>
      <c r="AO129" s="126"/>
      <c r="AP129" s="126"/>
      <c r="AQ129" s="126"/>
      <c r="AR129" s="126"/>
      <c r="AS129" s="126"/>
      <c r="AT129" s="126"/>
      <c r="AU129" s="126"/>
      <c r="AV129" s="126"/>
      <c r="AW129" s="126"/>
      <c r="AX129" s="126"/>
      <c r="AY129" s="126"/>
      <c r="AZ129" s="126"/>
      <c r="BA129" s="126"/>
      <c r="BB129" s="126"/>
      <c r="BC129" s="126"/>
      <c r="BD129" s="126"/>
      <c r="BE129" s="126"/>
      <c r="BF129" s="126"/>
      <c r="BG129" s="126"/>
      <c r="BH129" s="126"/>
      <c r="BI129" s="126"/>
      <c r="BJ129" s="126"/>
      <c r="BK129" s="126"/>
      <c r="BL129" s="126"/>
      <c r="BM129" s="126"/>
      <c r="BN129" s="126"/>
      <c r="BO129" s="126"/>
      <c r="BP129" s="126"/>
      <c r="BQ129" s="126"/>
      <c r="BR129" s="126"/>
      <c r="BS129" s="126"/>
      <c r="BT129" s="126"/>
      <c r="BU129" s="126"/>
      <c r="BV129" s="126"/>
      <c r="BW129" s="126"/>
      <c r="BX129" s="126"/>
      <c r="BY129" s="126"/>
      <c r="BZ129" s="126"/>
      <c r="CA129" s="126"/>
      <c r="CB129" s="126"/>
      <c r="CC129" s="126"/>
      <c r="CD129" s="126"/>
      <c r="CE129" s="126"/>
      <c r="CF129" s="126"/>
      <c r="CG129" s="126"/>
      <c r="CH129" s="126"/>
      <c r="CI129" s="126"/>
      <c r="CJ129" s="126"/>
      <c r="CK129" s="126"/>
      <c r="CL129" s="126"/>
      <c r="CM129" s="126"/>
      <c r="CN129" s="126"/>
      <c r="CO129" s="126"/>
      <c r="CP129" s="126"/>
      <c r="CQ129" s="126"/>
      <c r="CR129" s="126"/>
      <c r="CS129" s="126"/>
      <c r="CT129" s="126"/>
      <c r="CU129" s="126"/>
      <c r="CV129" s="126"/>
      <c r="CW129" s="126"/>
      <c r="CX129" s="126"/>
      <c r="CY129" s="126"/>
      <c r="CZ129" s="126"/>
      <c r="DA129" s="126"/>
      <c r="DB129" s="126"/>
      <c r="DC129" s="126"/>
      <c r="DD129" s="126"/>
      <c r="DE129" s="126"/>
      <c r="DF129" s="126"/>
      <c r="DG129" s="126"/>
      <c r="DH129" s="126"/>
      <c r="DI129" s="126"/>
      <c r="DJ129" s="126"/>
      <c r="DK129" s="126"/>
      <c r="DL129" s="126"/>
      <c r="DM129" s="126"/>
      <c r="DN129" s="126"/>
      <c r="DO129" s="126"/>
      <c r="DP129" s="126"/>
      <c r="DQ129" s="126"/>
      <c r="DR129" s="126"/>
      <c r="DS129" s="126"/>
      <c r="DT129" s="126"/>
      <c r="DU129" s="126"/>
      <c r="DV129" s="126"/>
      <c r="DW129" s="126"/>
      <c r="DX129" s="126"/>
      <c r="DY129" s="126"/>
      <c r="DZ129" s="126"/>
      <c r="EA129" s="126"/>
      <c r="EB129" s="126"/>
      <c r="EC129" s="126"/>
      <c r="ED129" s="126"/>
      <c r="EE129" s="126"/>
      <c r="EF129" s="126"/>
      <c r="EG129" s="126"/>
      <c r="EH129" s="126"/>
      <c r="EI129" s="126"/>
      <c r="EJ129" s="126"/>
      <c r="EK129" s="126"/>
      <c r="EL129" s="126"/>
      <c r="EM129" s="126"/>
      <c r="EN129" s="126"/>
      <c r="EO129" s="126"/>
      <c r="EP129" s="126"/>
      <c r="EQ129" s="126"/>
      <c r="ER129" s="126"/>
      <c r="ES129" s="126"/>
      <c r="ET129" s="126"/>
      <c r="EU129" s="126"/>
      <c r="EV129" s="126"/>
      <c r="EW129" s="126"/>
      <c r="EX129" s="126"/>
      <c r="EY129" s="126"/>
      <c r="EZ129" s="126"/>
      <c r="FA129" s="126"/>
      <c r="FB129" s="126"/>
      <c r="FC129" s="126"/>
      <c r="FD129" s="126"/>
      <c r="FE129" s="126"/>
      <c r="FF129" s="126"/>
      <c r="FG129" s="126"/>
      <c r="FH129" s="126"/>
      <c r="FI129" s="126"/>
      <c r="FJ129" s="126"/>
      <c r="FK129" s="126"/>
      <c r="FL129" s="126"/>
      <c r="FM129" s="126"/>
      <c r="FN129" s="126"/>
      <c r="FO129" s="126"/>
      <c r="FP129" s="126"/>
      <c r="FQ129" s="126"/>
      <c r="FR129" s="126"/>
      <c r="FS129" s="126"/>
      <c r="FT129" s="126"/>
      <c r="FU129" s="126"/>
      <c r="FV129" s="126"/>
      <c r="FW129" s="126"/>
      <c r="FX129" s="126"/>
      <c r="FY129" s="126"/>
      <c r="FZ129" s="126"/>
      <c r="GA129" s="126"/>
      <c r="GB129" s="126"/>
      <c r="GC129" s="126"/>
      <c r="GD129" s="126"/>
      <c r="GE129" s="126"/>
      <c r="GF129" s="126"/>
      <c r="GG129" s="126"/>
      <c r="GH129" s="126"/>
      <c r="GI129" s="126"/>
      <c r="GJ129" s="126"/>
      <c r="GK129" s="126"/>
      <c r="GL129" s="126"/>
      <c r="GM129" s="126"/>
      <c r="GN129" s="126"/>
      <c r="GO129" s="126"/>
      <c r="GP129" s="126"/>
      <c r="GQ129" s="126"/>
      <c r="GR129" s="126"/>
      <c r="GS129" s="126"/>
      <c r="GT129" s="126"/>
      <c r="GU129" s="126"/>
      <c r="GV129" s="126"/>
      <c r="GW129" s="126"/>
      <c r="GX129" s="126"/>
      <c r="GY129" s="126"/>
      <c r="GZ129" s="126"/>
      <c r="HA129" s="126"/>
      <c r="HB129" s="126"/>
      <c r="HC129" s="126"/>
      <c r="HD129" s="126"/>
      <c r="HE129" s="126"/>
      <c r="HF129" s="126"/>
      <c r="HG129" s="126"/>
      <c r="HH129" s="126"/>
      <c r="HI129" s="126"/>
      <c r="HJ129" s="126"/>
      <c r="HK129" s="126"/>
      <c r="HL129" s="126"/>
      <c r="HM129" s="126"/>
      <c r="HN129" s="126"/>
      <c r="HO129" s="126"/>
      <c r="HP129" s="126"/>
      <c r="HQ129" s="126"/>
      <c r="HR129" s="126"/>
      <c r="HS129" s="126"/>
      <c r="HT129" s="126"/>
      <c r="HU129" s="126"/>
      <c r="HV129" s="126"/>
      <c r="HW129" s="126"/>
      <c r="HX129" s="126"/>
      <c r="HY129" s="126"/>
      <c r="HZ129" s="126"/>
      <c r="IA129" s="126"/>
      <c r="IB129" s="126"/>
      <c r="IC129" s="126"/>
      <c r="ID129" s="126"/>
      <c r="IE129" s="126"/>
      <c r="IF129" s="126"/>
      <c r="IG129" s="126"/>
      <c r="IH129" s="126"/>
      <c r="II129" s="126"/>
      <c r="IJ129" s="126"/>
      <c r="IK129" s="126"/>
      <c r="IL129" s="126"/>
      <c r="IM129" s="126"/>
      <c r="IN129" s="126"/>
      <c r="IO129" s="126"/>
      <c r="IP129" s="126"/>
      <c r="IQ129" s="126"/>
      <c r="IR129" s="126"/>
      <c r="IS129" s="126"/>
      <c r="IT129" s="126"/>
      <c r="IU129" s="126"/>
    </row>
    <row r="130" spans="1:255" s="127" customFormat="1" ht="27.75">
      <c r="A130" s="47" t="s">
        <v>824</v>
      </c>
      <c r="B130" s="125"/>
      <c r="C130" s="125"/>
      <c r="D130" s="126"/>
      <c r="E130" s="126"/>
      <c r="F130" s="126"/>
      <c r="G130" s="126"/>
      <c r="H130" s="126"/>
      <c r="I130" s="126"/>
      <c r="J130" s="126"/>
      <c r="K130" s="126"/>
      <c r="L130" s="126"/>
      <c r="M130" s="126"/>
      <c r="N130" s="126"/>
      <c r="O130" s="126"/>
      <c r="P130" s="126"/>
      <c r="Q130" s="126"/>
      <c r="R130" s="126"/>
      <c r="S130" s="126"/>
      <c r="T130" s="126"/>
      <c r="U130" s="126"/>
      <c r="V130" s="126"/>
      <c r="W130" s="126"/>
      <c r="X130" s="126"/>
      <c r="Y130" s="126"/>
      <c r="Z130" s="126"/>
      <c r="AA130" s="126"/>
      <c r="AB130" s="126"/>
      <c r="AC130" s="126"/>
      <c r="AD130" s="126"/>
      <c r="AE130" s="126"/>
      <c r="AF130" s="126"/>
      <c r="AG130" s="126"/>
      <c r="AH130" s="126"/>
      <c r="AI130" s="126"/>
      <c r="AJ130" s="126"/>
      <c r="AK130" s="126"/>
      <c r="AL130" s="126"/>
      <c r="AM130" s="126"/>
      <c r="AN130" s="126"/>
      <c r="AO130" s="126"/>
      <c r="AP130" s="126"/>
      <c r="AQ130" s="126"/>
      <c r="AR130" s="126"/>
      <c r="AS130" s="126"/>
      <c r="AT130" s="126"/>
      <c r="AU130" s="126"/>
      <c r="AV130" s="126"/>
      <c r="AW130" s="126"/>
      <c r="AX130" s="126"/>
      <c r="AY130" s="126"/>
      <c r="AZ130" s="126"/>
      <c r="BA130" s="126"/>
      <c r="BB130" s="126"/>
      <c r="BC130" s="126"/>
      <c r="BD130" s="126"/>
      <c r="BE130" s="126"/>
      <c r="BF130" s="126"/>
      <c r="BG130" s="126"/>
      <c r="BH130" s="126"/>
      <c r="BI130" s="126"/>
      <c r="BJ130" s="126"/>
      <c r="BK130" s="126"/>
      <c r="BL130" s="126"/>
      <c r="BM130" s="126"/>
      <c r="BN130" s="126"/>
      <c r="BO130" s="126"/>
      <c r="BP130" s="126"/>
      <c r="BQ130" s="126"/>
      <c r="BR130" s="126"/>
      <c r="BS130" s="126"/>
      <c r="BT130" s="126"/>
      <c r="BU130" s="126"/>
      <c r="BV130" s="126"/>
      <c r="BW130" s="126"/>
      <c r="BX130" s="126"/>
      <c r="BY130" s="126"/>
      <c r="BZ130" s="126"/>
      <c r="CA130" s="126"/>
      <c r="CB130" s="126"/>
      <c r="CC130" s="126"/>
      <c r="CD130" s="126"/>
      <c r="CE130" s="126"/>
      <c r="CF130" s="126"/>
      <c r="CG130" s="126"/>
      <c r="CH130" s="126"/>
      <c r="CI130" s="126"/>
      <c r="CJ130" s="126"/>
      <c r="CK130" s="126"/>
      <c r="CL130" s="126"/>
      <c r="CM130" s="126"/>
      <c r="CN130" s="126"/>
      <c r="CO130" s="126"/>
      <c r="CP130" s="126"/>
      <c r="CQ130" s="126"/>
      <c r="CR130" s="126"/>
      <c r="CS130" s="126"/>
      <c r="CT130" s="126"/>
      <c r="CU130" s="126"/>
      <c r="CV130" s="126"/>
      <c r="CW130" s="126"/>
      <c r="CX130" s="126"/>
      <c r="CY130" s="126"/>
      <c r="CZ130" s="126"/>
      <c r="DA130" s="126"/>
      <c r="DB130" s="126"/>
      <c r="DC130" s="126"/>
      <c r="DD130" s="126"/>
      <c r="DE130" s="126"/>
      <c r="DF130" s="126"/>
      <c r="DG130" s="126"/>
      <c r="DH130" s="126"/>
      <c r="DI130" s="126"/>
      <c r="DJ130" s="126"/>
      <c r="DK130" s="126"/>
      <c r="DL130" s="126"/>
      <c r="DM130" s="126"/>
      <c r="DN130" s="126"/>
      <c r="DO130" s="126"/>
      <c r="DP130" s="126"/>
      <c r="DQ130" s="126"/>
      <c r="DR130" s="126"/>
      <c r="DS130" s="126"/>
      <c r="DT130" s="126"/>
      <c r="DU130" s="126"/>
      <c r="DV130" s="126"/>
      <c r="DW130" s="126"/>
      <c r="DX130" s="126"/>
      <c r="DY130" s="126"/>
      <c r="DZ130" s="126"/>
      <c r="EA130" s="126"/>
      <c r="EB130" s="126"/>
      <c r="EC130" s="126"/>
      <c r="ED130" s="126"/>
      <c r="EE130" s="126"/>
      <c r="EF130" s="126"/>
      <c r="EG130" s="126"/>
      <c r="EH130" s="126"/>
      <c r="EI130" s="126"/>
      <c r="EJ130" s="126"/>
      <c r="EK130" s="126"/>
      <c r="EL130" s="126"/>
      <c r="EM130" s="126"/>
      <c r="EN130" s="126"/>
      <c r="EO130" s="126"/>
      <c r="EP130" s="126"/>
      <c r="EQ130" s="126"/>
      <c r="ER130" s="126"/>
      <c r="ES130" s="126"/>
      <c r="ET130" s="126"/>
      <c r="EU130" s="126"/>
      <c r="EV130" s="126"/>
      <c r="EW130" s="126"/>
      <c r="EX130" s="126"/>
      <c r="EY130" s="126"/>
      <c r="EZ130" s="126"/>
      <c r="FA130" s="126"/>
      <c r="FB130" s="126"/>
      <c r="FC130" s="126"/>
      <c r="FD130" s="126"/>
      <c r="FE130" s="126"/>
      <c r="FF130" s="126"/>
      <c r="FG130" s="126"/>
      <c r="FH130" s="126"/>
      <c r="FI130" s="126"/>
      <c r="FJ130" s="126"/>
      <c r="FK130" s="126"/>
      <c r="FL130" s="126"/>
      <c r="FM130" s="126"/>
      <c r="FN130" s="126"/>
      <c r="FO130" s="126"/>
      <c r="FP130" s="126"/>
      <c r="FQ130" s="126"/>
      <c r="FR130" s="126"/>
      <c r="FS130" s="126"/>
      <c r="FT130" s="126"/>
      <c r="FU130" s="126"/>
      <c r="FV130" s="126"/>
      <c r="FW130" s="126"/>
      <c r="FX130" s="126"/>
      <c r="FY130" s="126"/>
      <c r="FZ130" s="126"/>
      <c r="GA130" s="126"/>
      <c r="GB130" s="126"/>
      <c r="GC130" s="126"/>
      <c r="GD130" s="126"/>
      <c r="GE130" s="126"/>
      <c r="GF130" s="126"/>
      <c r="GG130" s="126"/>
      <c r="GH130" s="126"/>
      <c r="GI130" s="126"/>
      <c r="GJ130" s="126"/>
      <c r="GK130" s="126"/>
      <c r="GL130" s="126"/>
      <c r="GM130" s="126"/>
      <c r="GN130" s="126"/>
      <c r="GO130" s="126"/>
      <c r="GP130" s="126"/>
      <c r="GQ130" s="126"/>
      <c r="GR130" s="126"/>
      <c r="GS130" s="126"/>
      <c r="GT130" s="126"/>
      <c r="GU130" s="126"/>
      <c r="GV130" s="126"/>
      <c r="GW130" s="126"/>
      <c r="GX130" s="126"/>
      <c r="GY130" s="126"/>
      <c r="GZ130" s="126"/>
      <c r="HA130" s="126"/>
      <c r="HB130" s="126"/>
      <c r="HC130" s="126"/>
      <c r="HD130" s="126"/>
      <c r="HE130" s="126"/>
      <c r="HF130" s="126"/>
      <c r="HG130" s="126"/>
      <c r="HH130" s="126"/>
      <c r="HI130" s="126"/>
      <c r="HJ130" s="126"/>
      <c r="HK130" s="126"/>
      <c r="HL130" s="126"/>
      <c r="HM130" s="126"/>
      <c r="HN130" s="126"/>
      <c r="HO130" s="126"/>
      <c r="HP130" s="126"/>
      <c r="HQ130" s="126"/>
      <c r="HR130" s="126"/>
      <c r="HS130" s="126"/>
      <c r="HT130" s="126"/>
      <c r="HU130" s="126"/>
      <c r="HV130" s="126"/>
      <c r="HW130" s="126"/>
      <c r="HX130" s="126"/>
      <c r="HY130" s="126"/>
      <c r="HZ130" s="126"/>
      <c r="IA130" s="126"/>
      <c r="IB130" s="126"/>
      <c r="IC130" s="126"/>
      <c r="ID130" s="126"/>
      <c r="IE130" s="126"/>
      <c r="IF130" s="126"/>
      <c r="IG130" s="126"/>
      <c r="IH130" s="126"/>
      <c r="II130" s="126"/>
      <c r="IJ130" s="126"/>
      <c r="IK130" s="126"/>
      <c r="IL130" s="126"/>
      <c r="IM130" s="126"/>
      <c r="IN130" s="126"/>
      <c r="IO130" s="126"/>
      <c r="IP130" s="126"/>
      <c r="IQ130" s="126"/>
      <c r="IR130" s="126"/>
      <c r="IS130" s="126"/>
      <c r="IT130" s="126"/>
      <c r="IU130" s="126"/>
    </row>
    <row r="131" spans="1:255" s="127" customFormat="1" ht="28.5">
      <c r="A131" s="47" t="s">
        <v>825</v>
      </c>
      <c r="B131" s="125"/>
      <c r="C131" s="125"/>
      <c r="D131" s="126"/>
      <c r="E131" s="126"/>
      <c r="F131" s="126"/>
      <c r="G131" s="126"/>
      <c r="H131" s="126"/>
      <c r="I131" s="126"/>
      <c r="J131" s="126"/>
      <c r="K131" s="126"/>
      <c r="L131" s="126"/>
      <c r="M131" s="126"/>
      <c r="N131" s="126"/>
      <c r="O131" s="126"/>
      <c r="P131" s="126"/>
      <c r="Q131" s="126"/>
      <c r="R131" s="126"/>
      <c r="S131" s="126"/>
      <c r="T131" s="126"/>
      <c r="U131" s="126"/>
      <c r="V131" s="126"/>
      <c r="W131" s="126"/>
      <c r="X131" s="126"/>
      <c r="Y131" s="126"/>
      <c r="Z131" s="126"/>
      <c r="AA131" s="126"/>
      <c r="AB131" s="126"/>
      <c r="AC131" s="126"/>
      <c r="AD131" s="126"/>
      <c r="AE131" s="126"/>
      <c r="AF131" s="126"/>
      <c r="AG131" s="126"/>
      <c r="AH131" s="126"/>
      <c r="AI131" s="126"/>
      <c r="AJ131" s="126"/>
      <c r="AK131" s="126"/>
      <c r="AL131" s="126"/>
      <c r="AM131" s="126"/>
      <c r="AN131" s="126"/>
      <c r="AO131" s="126"/>
      <c r="AP131" s="126"/>
      <c r="AQ131" s="126"/>
      <c r="AR131" s="126"/>
      <c r="AS131" s="126"/>
      <c r="AT131" s="126"/>
      <c r="AU131" s="126"/>
      <c r="AV131" s="126"/>
      <c r="AW131" s="126"/>
      <c r="AX131" s="126"/>
      <c r="AY131" s="126"/>
      <c r="AZ131" s="126"/>
      <c r="BA131" s="126"/>
      <c r="BB131" s="126"/>
      <c r="BC131" s="126"/>
      <c r="BD131" s="126"/>
      <c r="BE131" s="126"/>
      <c r="BF131" s="126"/>
      <c r="BG131" s="126"/>
      <c r="BH131" s="126"/>
      <c r="BI131" s="126"/>
      <c r="BJ131" s="126"/>
      <c r="BK131" s="126"/>
      <c r="BL131" s="126"/>
      <c r="BM131" s="126"/>
      <c r="BN131" s="126"/>
      <c r="BO131" s="126"/>
      <c r="BP131" s="126"/>
      <c r="BQ131" s="126"/>
      <c r="BR131" s="126"/>
      <c r="BS131" s="126"/>
      <c r="BT131" s="126"/>
      <c r="BU131" s="126"/>
      <c r="BV131" s="126"/>
      <c r="BW131" s="126"/>
      <c r="BX131" s="126"/>
      <c r="BY131" s="126"/>
      <c r="BZ131" s="126"/>
      <c r="CA131" s="126"/>
      <c r="CB131" s="126"/>
      <c r="CC131" s="126"/>
      <c r="CD131" s="126"/>
      <c r="CE131" s="126"/>
      <c r="CF131" s="126"/>
      <c r="CG131" s="126"/>
      <c r="CH131" s="126"/>
      <c r="CI131" s="126"/>
      <c r="CJ131" s="126"/>
      <c r="CK131" s="126"/>
      <c r="CL131" s="126"/>
      <c r="CM131" s="126"/>
      <c r="CN131" s="126"/>
      <c r="CO131" s="126"/>
      <c r="CP131" s="126"/>
      <c r="CQ131" s="126"/>
      <c r="CR131" s="126"/>
      <c r="CS131" s="126"/>
      <c r="CT131" s="126"/>
      <c r="CU131" s="126"/>
      <c r="CV131" s="126"/>
      <c r="CW131" s="126"/>
      <c r="CX131" s="126"/>
      <c r="CY131" s="126"/>
      <c r="CZ131" s="126"/>
      <c r="DA131" s="126"/>
      <c r="DB131" s="126"/>
      <c r="DC131" s="126"/>
      <c r="DD131" s="126"/>
      <c r="DE131" s="126"/>
      <c r="DF131" s="126"/>
      <c r="DG131" s="126"/>
      <c r="DH131" s="126"/>
      <c r="DI131" s="126"/>
      <c r="DJ131" s="126"/>
      <c r="DK131" s="126"/>
      <c r="DL131" s="126"/>
      <c r="DM131" s="126"/>
      <c r="DN131" s="126"/>
      <c r="DO131" s="126"/>
      <c r="DP131" s="126"/>
      <c r="DQ131" s="126"/>
      <c r="DR131" s="126"/>
      <c r="DS131" s="126"/>
      <c r="DT131" s="126"/>
      <c r="DU131" s="126"/>
      <c r="DV131" s="126"/>
      <c r="DW131" s="126"/>
      <c r="DX131" s="126"/>
      <c r="DY131" s="126"/>
      <c r="DZ131" s="126"/>
      <c r="EA131" s="126"/>
      <c r="EB131" s="126"/>
      <c r="EC131" s="126"/>
      <c r="ED131" s="126"/>
      <c r="EE131" s="126"/>
      <c r="EF131" s="126"/>
      <c r="EG131" s="126"/>
      <c r="EH131" s="126"/>
      <c r="EI131" s="126"/>
      <c r="EJ131" s="126"/>
      <c r="EK131" s="126"/>
      <c r="EL131" s="126"/>
      <c r="EM131" s="126"/>
      <c r="EN131" s="126"/>
      <c r="EO131" s="126"/>
      <c r="EP131" s="126"/>
      <c r="EQ131" s="126"/>
      <c r="ER131" s="126"/>
      <c r="ES131" s="126"/>
      <c r="ET131" s="126"/>
      <c r="EU131" s="126"/>
      <c r="EV131" s="126"/>
      <c r="EW131" s="126"/>
      <c r="EX131" s="126"/>
      <c r="EY131" s="126"/>
      <c r="EZ131" s="126"/>
      <c r="FA131" s="126"/>
      <c r="FB131" s="126"/>
      <c r="FC131" s="126"/>
      <c r="FD131" s="126"/>
      <c r="FE131" s="126"/>
      <c r="FF131" s="126"/>
      <c r="FG131" s="126"/>
      <c r="FH131" s="126"/>
      <c r="FI131" s="126"/>
      <c r="FJ131" s="126"/>
      <c r="FK131" s="126"/>
      <c r="FL131" s="126"/>
      <c r="FM131" s="126"/>
      <c r="FN131" s="126"/>
      <c r="FO131" s="126"/>
      <c r="FP131" s="126"/>
      <c r="FQ131" s="126"/>
      <c r="FR131" s="126"/>
      <c r="FS131" s="126"/>
      <c r="FT131" s="126"/>
      <c r="FU131" s="126"/>
      <c r="FV131" s="126"/>
      <c r="FW131" s="126"/>
      <c r="FX131" s="126"/>
      <c r="FY131" s="126"/>
      <c r="FZ131" s="126"/>
      <c r="GA131" s="126"/>
      <c r="GB131" s="126"/>
      <c r="GC131" s="126"/>
      <c r="GD131" s="126"/>
      <c r="GE131" s="126"/>
      <c r="GF131" s="126"/>
      <c r="GG131" s="126"/>
      <c r="GH131" s="126"/>
      <c r="GI131" s="126"/>
      <c r="GJ131" s="126"/>
      <c r="GK131" s="126"/>
      <c r="GL131" s="126"/>
      <c r="GM131" s="126"/>
      <c r="GN131" s="126"/>
      <c r="GO131" s="126"/>
      <c r="GP131" s="126"/>
      <c r="GQ131" s="126"/>
      <c r="GR131" s="126"/>
      <c r="GS131" s="126"/>
      <c r="GT131" s="126"/>
      <c r="GU131" s="126"/>
      <c r="GV131" s="126"/>
      <c r="GW131" s="126"/>
      <c r="GX131" s="126"/>
      <c r="GY131" s="126"/>
      <c r="GZ131" s="126"/>
      <c r="HA131" s="126"/>
      <c r="HB131" s="126"/>
      <c r="HC131" s="126"/>
      <c r="HD131" s="126"/>
      <c r="HE131" s="126"/>
      <c r="HF131" s="126"/>
      <c r="HG131" s="126"/>
      <c r="HH131" s="126"/>
      <c r="HI131" s="126"/>
      <c r="HJ131" s="126"/>
      <c r="HK131" s="126"/>
      <c r="HL131" s="126"/>
      <c r="HM131" s="126"/>
      <c r="HN131" s="126"/>
      <c r="HO131" s="126"/>
      <c r="HP131" s="126"/>
      <c r="HQ131" s="126"/>
      <c r="HR131" s="126"/>
      <c r="HS131" s="126"/>
      <c r="HT131" s="126"/>
      <c r="HU131" s="126"/>
      <c r="HV131" s="126"/>
      <c r="HW131" s="126"/>
      <c r="HX131" s="126"/>
      <c r="HY131" s="126"/>
      <c r="HZ131" s="126"/>
      <c r="IA131" s="126"/>
      <c r="IB131" s="126"/>
      <c r="IC131" s="126"/>
      <c r="ID131" s="126"/>
      <c r="IE131" s="126"/>
      <c r="IF131" s="126"/>
      <c r="IG131" s="126"/>
      <c r="IH131" s="126"/>
      <c r="II131" s="126"/>
      <c r="IJ131" s="126"/>
      <c r="IK131" s="126"/>
      <c r="IL131" s="126"/>
      <c r="IM131" s="126"/>
      <c r="IN131" s="126"/>
      <c r="IO131" s="126"/>
      <c r="IP131" s="126"/>
      <c r="IQ131" s="126"/>
      <c r="IR131" s="126"/>
      <c r="IS131" s="126"/>
      <c r="IT131" s="126"/>
      <c r="IU131" s="126"/>
    </row>
    <row r="132" spans="1:255" s="127" customFormat="1" ht="28.5">
      <c r="A132" s="47" t="s">
        <v>826</v>
      </c>
      <c r="B132" s="125"/>
      <c r="C132" s="125"/>
      <c r="D132" s="126"/>
      <c r="E132" s="126"/>
      <c r="F132" s="126"/>
      <c r="G132" s="126"/>
      <c r="H132" s="126"/>
      <c r="I132" s="126"/>
      <c r="J132" s="126"/>
      <c r="K132" s="126"/>
      <c r="L132" s="126"/>
      <c r="M132" s="126"/>
      <c r="N132" s="126"/>
      <c r="O132" s="126"/>
      <c r="P132" s="126"/>
      <c r="Q132" s="126"/>
      <c r="R132" s="126"/>
      <c r="S132" s="126"/>
      <c r="T132" s="126"/>
      <c r="U132" s="126"/>
      <c r="V132" s="126"/>
      <c r="W132" s="126"/>
      <c r="X132" s="126"/>
      <c r="Y132" s="126"/>
      <c r="Z132" s="126"/>
      <c r="AA132" s="126"/>
      <c r="AB132" s="126"/>
      <c r="AC132" s="126"/>
      <c r="AD132" s="126"/>
      <c r="AE132" s="126"/>
      <c r="AF132" s="126"/>
      <c r="AG132" s="126"/>
      <c r="AH132" s="126"/>
      <c r="AI132" s="126"/>
      <c r="AJ132" s="126"/>
      <c r="AK132" s="126"/>
      <c r="AL132" s="126"/>
      <c r="AM132" s="126"/>
      <c r="AN132" s="126"/>
      <c r="AO132" s="126"/>
      <c r="AP132" s="126"/>
      <c r="AQ132" s="126"/>
      <c r="AR132" s="126"/>
      <c r="AS132" s="126"/>
      <c r="AT132" s="126"/>
      <c r="AU132" s="126"/>
      <c r="AV132" s="126"/>
      <c r="AW132" s="126"/>
      <c r="AX132" s="126"/>
      <c r="AY132" s="126"/>
      <c r="AZ132" s="126"/>
      <c r="BA132" s="126"/>
      <c r="BB132" s="126"/>
      <c r="BC132" s="126"/>
      <c r="BD132" s="126"/>
      <c r="BE132" s="126"/>
      <c r="BF132" s="126"/>
      <c r="BG132" s="126"/>
      <c r="BH132" s="126"/>
      <c r="BI132" s="126"/>
      <c r="BJ132" s="126"/>
      <c r="BK132" s="126"/>
      <c r="BL132" s="126"/>
      <c r="BM132" s="126"/>
      <c r="BN132" s="126"/>
      <c r="BO132" s="126"/>
      <c r="BP132" s="126"/>
      <c r="BQ132" s="126"/>
      <c r="BR132" s="126"/>
      <c r="BS132" s="126"/>
      <c r="BT132" s="126"/>
      <c r="BU132" s="126"/>
      <c r="BV132" s="126"/>
      <c r="BW132" s="126"/>
      <c r="BX132" s="126"/>
      <c r="BY132" s="126"/>
      <c r="BZ132" s="126"/>
      <c r="CA132" s="126"/>
      <c r="CB132" s="126"/>
      <c r="CC132" s="126"/>
      <c r="CD132" s="126"/>
      <c r="CE132" s="126"/>
      <c r="CF132" s="126"/>
      <c r="CG132" s="126"/>
      <c r="CH132" s="126"/>
      <c r="CI132" s="126"/>
      <c r="CJ132" s="126"/>
      <c r="CK132" s="126"/>
      <c r="CL132" s="126"/>
      <c r="CM132" s="126"/>
      <c r="CN132" s="126"/>
      <c r="CO132" s="126"/>
      <c r="CP132" s="126"/>
      <c r="CQ132" s="126"/>
      <c r="CR132" s="126"/>
      <c r="CS132" s="126"/>
      <c r="CT132" s="126"/>
      <c r="CU132" s="126"/>
      <c r="CV132" s="126"/>
      <c r="CW132" s="126"/>
      <c r="CX132" s="126"/>
      <c r="CY132" s="126"/>
      <c r="CZ132" s="126"/>
      <c r="DA132" s="126"/>
      <c r="DB132" s="126"/>
      <c r="DC132" s="126"/>
      <c r="DD132" s="126"/>
      <c r="DE132" s="126"/>
      <c r="DF132" s="126"/>
      <c r="DG132" s="126"/>
      <c r="DH132" s="126"/>
      <c r="DI132" s="126"/>
      <c r="DJ132" s="126"/>
      <c r="DK132" s="126"/>
      <c r="DL132" s="126"/>
      <c r="DM132" s="126"/>
      <c r="DN132" s="126"/>
      <c r="DO132" s="126"/>
      <c r="DP132" s="126"/>
      <c r="DQ132" s="126"/>
      <c r="DR132" s="126"/>
      <c r="DS132" s="126"/>
      <c r="DT132" s="126"/>
      <c r="DU132" s="126"/>
      <c r="DV132" s="126"/>
      <c r="DW132" s="126"/>
      <c r="DX132" s="126"/>
      <c r="DY132" s="126"/>
      <c r="DZ132" s="126"/>
      <c r="EA132" s="126"/>
      <c r="EB132" s="126"/>
      <c r="EC132" s="126"/>
      <c r="ED132" s="126"/>
      <c r="EE132" s="126"/>
      <c r="EF132" s="126"/>
      <c r="EG132" s="126"/>
      <c r="EH132" s="126"/>
      <c r="EI132" s="126"/>
      <c r="EJ132" s="126"/>
      <c r="EK132" s="126"/>
      <c r="EL132" s="126"/>
      <c r="EM132" s="126"/>
      <c r="EN132" s="126"/>
      <c r="EO132" s="126"/>
      <c r="EP132" s="126"/>
      <c r="EQ132" s="126"/>
      <c r="ER132" s="126"/>
      <c r="ES132" s="126"/>
      <c r="ET132" s="126"/>
      <c r="EU132" s="126"/>
      <c r="EV132" s="126"/>
      <c r="EW132" s="126"/>
      <c r="EX132" s="126"/>
      <c r="EY132" s="126"/>
      <c r="EZ132" s="126"/>
      <c r="FA132" s="126"/>
      <c r="FB132" s="126"/>
      <c r="FC132" s="126"/>
      <c r="FD132" s="126"/>
      <c r="FE132" s="126"/>
      <c r="FF132" s="126"/>
      <c r="FG132" s="126"/>
      <c r="FH132" s="126"/>
      <c r="FI132" s="126"/>
      <c r="FJ132" s="126"/>
      <c r="FK132" s="126"/>
      <c r="FL132" s="126"/>
      <c r="FM132" s="126"/>
      <c r="FN132" s="126"/>
      <c r="FO132" s="126"/>
      <c r="FP132" s="126"/>
      <c r="FQ132" s="126"/>
      <c r="FR132" s="126"/>
      <c r="FS132" s="126"/>
      <c r="FT132" s="126"/>
      <c r="FU132" s="126"/>
      <c r="FV132" s="126"/>
      <c r="FW132" s="126"/>
      <c r="FX132" s="126"/>
      <c r="FY132" s="126"/>
      <c r="FZ132" s="126"/>
      <c r="GA132" s="126"/>
      <c r="GB132" s="126"/>
      <c r="GC132" s="126"/>
      <c r="GD132" s="126"/>
      <c r="GE132" s="126"/>
      <c r="GF132" s="126"/>
      <c r="GG132" s="126"/>
      <c r="GH132" s="126"/>
      <c r="GI132" s="126"/>
      <c r="GJ132" s="126"/>
      <c r="GK132" s="126"/>
      <c r="GL132" s="126"/>
      <c r="GM132" s="126"/>
      <c r="GN132" s="126"/>
      <c r="GO132" s="126"/>
      <c r="GP132" s="126"/>
      <c r="GQ132" s="126"/>
      <c r="GR132" s="126"/>
      <c r="GS132" s="126"/>
      <c r="GT132" s="126"/>
      <c r="GU132" s="126"/>
      <c r="GV132" s="126"/>
      <c r="GW132" s="126"/>
      <c r="GX132" s="126"/>
      <c r="GY132" s="126"/>
      <c r="GZ132" s="126"/>
      <c r="HA132" s="126"/>
      <c r="HB132" s="126"/>
      <c r="HC132" s="126"/>
      <c r="HD132" s="126"/>
      <c r="HE132" s="126"/>
      <c r="HF132" s="126"/>
      <c r="HG132" s="126"/>
      <c r="HH132" s="126"/>
      <c r="HI132" s="126"/>
      <c r="HJ132" s="126"/>
      <c r="HK132" s="126"/>
      <c r="HL132" s="126"/>
      <c r="HM132" s="126"/>
      <c r="HN132" s="126"/>
      <c r="HO132" s="126"/>
      <c r="HP132" s="126"/>
      <c r="HQ132" s="126"/>
      <c r="HR132" s="126"/>
      <c r="HS132" s="126"/>
      <c r="HT132" s="126"/>
      <c r="HU132" s="126"/>
      <c r="HV132" s="126"/>
      <c r="HW132" s="126"/>
      <c r="HX132" s="126"/>
      <c r="HY132" s="126"/>
      <c r="HZ132" s="126"/>
      <c r="IA132" s="126"/>
      <c r="IB132" s="126"/>
      <c r="IC132" s="126"/>
      <c r="ID132" s="126"/>
      <c r="IE132" s="126"/>
      <c r="IF132" s="126"/>
      <c r="IG132" s="126"/>
      <c r="IH132" s="126"/>
      <c r="II132" s="126"/>
      <c r="IJ132" s="126"/>
      <c r="IK132" s="126"/>
      <c r="IL132" s="126"/>
      <c r="IM132" s="126"/>
      <c r="IN132" s="126"/>
      <c r="IO132" s="126"/>
      <c r="IP132" s="126"/>
      <c r="IQ132" s="126"/>
      <c r="IR132" s="126"/>
      <c r="IS132" s="126"/>
      <c r="IT132" s="126"/>
      <c r="IU132" s="126"/>
    </row>
    <row r="133" spans="1:255" s="127" customFormat="1" ht="57">
      <c r="A133" s="47" t="s">
        <v>827</v>
      </c>
      <c r="B133" s="125"/>
      <c r="C133" s="125"/>
      <c r="D133" s="126"/>
      <c r="E133" s="126"/>
      <c r="F133" s="126"/>
      <c r="G133" s="126"/>
      <c r="H133" s="126"/>
      <c r="I133" s="126"/>
      <c r="J133" s="126"/>
      <c r="K133" s="126"/>
      <c r="L133" s="126"/>
      <c r="M133" s="126"/>
      <c r="N133" s="126"/>
      <c r="O133" s="126"/>
      <c r="P133" s="126"/>
      <c r="Q133" s="126"/>
      <c r="R133" s="126"/>
      <c r="S133" s="126"/>
      <c r="T133" s="126"/>
      <c r="U133" s="126"/>
      <c r="V133" s="126"/>
      <c r="W133" s="126"/>
      <c r="X133" s="126"/>
      <c r="Y133" s="126"/>
      <c r="Z133" s="126"/>
      <c r="AA133" s="126"/>
      <c r="AB133" s="126"/>
      <c r="AC133" s="126"/>
      <c r="AD133" s="126"/>
      <c r="AE133" s="126"/>
      <c r="AF133" s="126"/>
      <c r="AG133" s="126"/>
      <c r="AH133" s="126"/>
      <c r="AI133" s="126"/>
      <c r="AJ133" s="126"/>
      <c r="AK133" s="126"/>
      <c r="AL133" s="126"/>
      <c r="AM133" s="126"/>
      <c r="AN133" s="126"/>
      <c r="AO133" s="126"/>
      <c r="AP133" s="126"/>
      <c r="AQ133" s="126"/>
      <c r="AR133" s="126"/>
      <c r="AS133" s="126"/>
      <c r="AT133" s="126"/>
      <c r="AU133" s="126"/>
      <c r="AV133" s="126"/>
      <c r="AW133" s="126"/>
      <c r="AX133" s="126"/>
      <c r="AY133" s="126"/>
      <c r="AZ133" s="126"/>
      <c r="BA133" s="126"/>
      <c r="BB133" s="126"/>
      <c r="BC133" s="126"/>
      <c r="BD133" s="126"/>
      <c r="BE133" s="126"/>
      <c r="BF133" s="126"/>
      <c r="BG133" s="126"/>
      <c r="BH133" s="126"/>
      <c r="BI133" s="126"/>
      <c r="BJ133" s="126"/>
      <c r="BK133" s="126"/>
      <c r="BL133" s="126"/>
      <c r="BM133" s="126"/>
      <c r="BN133" s="126"/>
      <c r="BO133" s="126"/>
      <c r="BP133" s="126"/>
      <c r="BQ133" s="126"/>
      <c r="BR133" s="126"/>
      <c r="BS133" s="126"/>
      <c r="BT133" s="126"/>
      <c r="BU133" s="126"/>
      <c r="BV133" s="126"/>
      <c r="BW133" s="126"/>
      <c r="BX133" s="126"/>
      <c r="BY133" s="126"/>
      <c r="BZ133" s="126"/>
      <c r="CA133" s="126"/>
      <c r="CB133" s="126"/>
      <c r="CC133" s="126"/>
      <c r="CD133" s="126"/>
      <c r="CE133" s="126"/>
      <c r="CF133" s="126"/>
      <c r="CG133" s="126"/>
      <c r="CH133" s="126"/>
      <c r="CI133" s="126"/>
      <c r="CJ133" s="126"/>
      <c r="CK133" s="126"/>
      <c r="CL133" s="126"/>
      <c r="CM133" s="126"/>
      <c r="CN133" s="126"/>
      <c r="CO133" s="126"/>
      <c r="CP133" s="126"/>
      <c r="CQ133" s="126"/>
      <c r="CR133" s="126"/>
      <c r="CS133" s="126"/>
      <c r="CT133" s="126"/>
      <c r="CU133" s="126"/>
      <c r="CV133" s="126"/>
      <c r="CW133" s="126"/>
      <c r="CX133" s="126"/>
      <c r="CY133" s="126"/>
      <c r="CZ133" s="126"/>
      <c r="DA133" s="126"/>
      <c r="DB133" s="126"/>
      <c r="DC133" s="126"/>
      <c r="DD133" s="126"/>
      <c r="DE133" s="126"/>
      <c r="DF133" s="126"/>
      <c r="DG133" s="126"/>
      <c r="DH133" s="126"/>
      <c r="DI133" s="126"/>
      <c r="DJ133" s="126"/>
      <c r="DK133" s="126"/>
      <c r="DL133" s="126"/>
      <c r="DM133" s="126"/>
      <c r="DN133" s="126"/>
      <c r="DO133" s="126"/>
      <c r="DP133" s="126"/>
      <c r="DQ133" s="126"/>
      <c r="DR133" s="126"/>
      <c r="DS133" s="126"/>
      <c r="DT133" s="126"/>
      <c r="DU133" s="126"/>
      <c r="DV133" s="126"/>
      <c r="DW133" s="126"/>
      <c r="DX133" s="126"/>
      <c r="DY133" s="126"/>
      <c r="DZ133" s="126"/>
      <c r="EA133" s="126"/>
      <c r="EB133" s="126"/>
      <c r="EC133" s="126"/>
      <c r="ED133" s="126"/>
      <c r="EE133" s="126"/>
      <c r="EF133" s="126"/>
      <c r="EG133" s="126"/>
      <c r="EH133" s="126"/>
      <c r="EI133" s="126"/>
      <c r="EJ133" s="126"/>
      <c r="EK133" s="126"/>
      <c r="EL133" s="126"/>
      <c r="EM133" s="126"/>
      <c r="EN133" s="126"/>
      <c r="EO133" s="126"/>
      <c r="EP133" s="126"/>
      <c r="EQ133" s="126"/>
      <c r="ER133" s="126"/>
      <c r="ES133" s="126"/>
      <c r="ET133" s="126"/>
      <c r="EU133" s="126"/>
      <c r="EV133" s="126"/>
      <c r="EW133" s="126"/>
      <c r="EX133" s="126"/>
      <c r="EY133" s="126"/>
      <c r="EZ133" s="126"/>
      <c r="FA133" s="126"/>
      <c r="FB133" s="126"/>
      <c r="FC133" s="126"/>
      <c r="FD133" s="126"/>
      <c r="FE133" s="126"/>
      <c r="FF133" s="126"/>
      <c r="FG133" s="126"/>
      <c r="FH133" s="126"/>
      <c r="FI133" s="126"/>
      <c r="FJ133" s="126"/>
      <c r="FK133" s="126"/>
      <c r="FL133" s="126"/>
      <c r="FM133" s="126"/>
      <c r="FN133" s="126"/>
      <c r="FO133" s="126"/>
      <c r="FP133" s="126"/>
      <c r="FQ133" s="126"/>
      <c r="FR133" s="126"/>
      <c r="FS133" s="126"/>
      <c r="FT133" s="126"/>
      <c r="FU133" s="126"/>
      <c r="FV133" s="126"/>
      <c r="FW133" s="126"/>
      <c r="FX133" s="126"/>
      <c r="FY133" s="126"/>
      <c r="FZ133" s="126"/>
      <c r="GA133" s="126"/>
      <c r="GB133" s="126"/>
      <c r="GC133" s="126"/>
      <c r="GD133" s="126"/>
      <c r="GE133" s="126"/>
      <c r="GF133" s="126"/>
      <c r="GG133" s="126"/>
      <c r="GH133" s="126"/>
      <c r="GI133" s="126"/>
      <c r="GJ133" s="126"/>
      <c r="GK133" s="126"/>
      <c r="GL133" s="126"/>
      <c r="GM133" s="126"/>
      <c r="GN133" s="126"/>
      <c r="GO133" s="126"/>
      <c r="GP133" s="126"/>
      <c r="GQ133" s="126"/>
      <c r="GR133" s="126"/>
      <c r="GS133" s="126"/>
      <c r="GT133" s="126"/>
      <c r="GU133" s="126"/>
      <c r="GV133" s="126"/>
      <c r="GW133" s="126"/>
      <c r="GX133" s="126"/>
      <c r="GY133" s="126"/>
      <c r="GZ133" s="126"/>
      <c r="HA133" s="126"/>
      <c r="HB133" s="126"/>
      <c r="HC133" s="126"/>
      <c r="HD133" s="126"/>
      <c r="HE133" s="126"/>
      <c r="HF133" s="126"/>
      <c r="HG133" s="126"/>
      <c r="HH133" s="126"/>
      <c r="HI133" s="126"/>
      <c r="HJ133" s="126"/>
      <c r="HK133" s="126"/>
      <c r="HL133" s="126"/>
      <c r="HM133" s="126"/>
      <c r="HN133" s="126"/>
      <c r="HO133" s="126"/>
      <c r="HP133" s="126"/>
      <c r="HQ133" s="126"/>
      <c r="HR133" s="126"/>
      <c r="HS133" s="126"/>
      <c r="HT133" s="126"/>
      <c r="HU133" s="126"/>
      <c r="HV133" s="126"/>
      <c r="HW133" s="126"/>
      <c r="HX133" s="126"/>
      <c r="HY133" s="126"/>
      <c r="HZ133" s="126"/>
      <c r="IA133" s="126"/>
      <c r="IB133" s="126"/>
      <c r="IC133" s="126"/>
      <c r="ID133" s="126"/>
      <c r="IE133" s="126"/>
      <c r="IF133" s="126"/>
      <c r="IG133" s="126"/>
      <c r="IH133" s="126"/>
      <c r="II133" s="126"/>
      <c r="IJ133" s="126"/>
      <c r="IK133" s="126"/>
      <c r="IL133" s="126"/>
      <c r="IM133" s="126"/>
      <c r="IN133" s="126"/>
      <c r="IO133" s="126"/>
      <c r="IP133" s="126"/>
      <c r="IQ133" s="126"/>
      <c r="IR133" s="126"/>
      <c r="IS133" s="126"/>
      <c r="IT133" s="126"/>
      <c r="IU133" s="126"/>
    </row>
    <row r="134" spans="1:255" s="127" customFormat="1" ht="42.75">
      <c r="A134" s="47" t="s">
        <v>828</v>
      </c>
      <c r="B134" s="125"/>
      <c r="C134" s="125"/>
      <c r="D134" s="126"/>
      <c r="E134" s="126"/>
      <c r="F134" s="126"/>
      <c r="G134" s="126"/>
      <c r="H134" s="126"/>
      <c r="I134" s="126"/>
      <c r="J134" s="126"/>
      <c r="K134" s="126"/>
      <c r="L134" s="126"/>
      <c r="M134" s="126"/>
      <c r="N134" s="126"/>
      <c r="O134" s="126"/>
      <c r="P134" s="126"/>
      <c r="Q134" s="126"/>
      <c r="R134" s="126"/>
      <c r="S134" s="126"/>
      <c r="T134" s="126"/>
      <c r="U134" s="126"/>
      <c r="V134" s="126"/>
      <c r="W134" s="126"/>
      <c r="X134" s="126"/>
      <c r="Y134" s="126"/>
      <c r="Z134" s="126"/>
      <c r="AA134" s="126"/>
      <c r="AB134" s="126"/>
      <c r="AC134" s="126"/>
      <c r="AD134" s="126"/>
      <c r="AE134" s="126"/>
      <c r="AF134" s="126"/>
      <c r="AG134" s="126"/>
      <c r="AH134" s="126"/>
      <c r="AI134" s="126"/>
      <c r="AJ134" s="126"/>
      <c r="AK134" s="126"/>
      <c r="AL134" s="126"/>
      <c r="AM134" s="126"/>
      <c r="AN134" s="126"/>
      <c r="AO134" s="126"/>
      <c r="AP134" s="126"/>
      <c r="AQ134" s="126"/>
      <c r="AR134" s="126"/>
      <c r="AS134" s="126"/>
      <c r="AT134" s="126"/>
      <c r="AU134" s="126"/>
      <c r="AV134" s="126"/>
      <c r="AW134" s="126"/>
      <c r="AX134" s="126"/>
      <c r="AY134" s="126"/>
      <c r="AZ134" s="126"/>
      <c r="BA134" s="126"/>
      <c r="BB134" s="126"/>
      <c r="BC134" s="126"/>
      <c r="BD134" s="126"/>
      <c r="BE134" s="126"/>
      <c r="BF134" s="126"/>
      <c r="BG134" s="126"/>
      <c r="BH134" s="126"/>
      <c r="BI134" s="126"/>
      <c r="BJ134" s="126"/>
      <c r="BK134" s="126"/>
      <c r="BL134" s="126"/>
      <c r="BM134" s="126"/>
      <c r="BN134" s="126"/>
      <c r="BO134" s="126"/>
      <c r="BP134" s="126"/>
      <c r="BQ134" s="126"/>
      <c r="BR134" s="126"/>
      <c r="BS134" s="126"/>
      <c r="BT134" s="126"/>
      <c r="BU134" s="126"/>
      <c r="BV134" s="126"/>
      <c r="BW134" s="126"/>
      <c r="BX134" s="126"/>
      <c r="BY134" s="126"/>
      <c r="BZ134" s="126"/>
      <c r="CA134" s="126"/>
      <c r="CB134" s="126"/>
      <c r="CC134" s="126"/>
      <c r="CD134" s="126"/>
      <c r="CE134" s="126"/>
      <c r="CF134" s="126"/>
      <c r="CG134" s="126"/>
      <c r="CH134" s="126"/>
      <c r="CI134" s="126"/>
      <c r="CJ134" s="126"/>
      <c r="CK134" s="126"/>
      <c r="CL134" s="126"/>
      <c r="CM134" s="126"/>
      <c r="CN134" s="126"/>
      <c r="CO134" s="126"/>
      <c r="CP134" s="126"/>
      <c r="CQ134" s="126"/>
      <c r="CR134" s="126"/>
      <c r="CS134" s="126"/>
      <c r="CT134" s="126"/>
      <c r="CU134" s="126"/>
      <c r="CV134" s="126"/>
      <c r="CW134" s="126"/>
      <c r="CX134" s="126"/>
      <c r="CY134" s="126"/>
      <c r="CZ134" s="126"/>
      <c r="DA134" s="126"/>
      <c r="DB134" s="126"/>
      <c r="DC134" s="126"/>
      <c r="DD134" s="126"/>
      <c r="DE134" s="126"/>
      <c r="DF134" s="126"/>
      <c r="DG134" s="126"/>
      <c r="DH134" s="126"/>
      <c r="DI134" s="126"/>
      <c r="DJ134" s="126"/>
      <c r="DK134" s="126"/>
      <c r="DL134" s="126"/>
      <c r="DM134" s="126"/>
      <c r="DN134" s="126"/>
      <c r="DO134" s="126"/>
      <c r="DP134" s="126"/>
      <c r="DQ134" s="126"/>
      <c r="DR134" s="126"/>
      <c r="DS134" s="126"/>
      <c r="DT134" s="126"/>
      <c r="DU134" s="126"/>
      <c r="DV134" s="126"/>
      <c r="DW134" s="126"/>
      <c r="DX134" s="126"/>
      <c r="DY134" s="126"/>
      <c r="DZ134" s="126"/>
      <c r="EA134" s="126"/>
      <c r="EB134" s="126"/>
      <c r="EC134" s="126"/>
      <c r="ED134" s="126"/>
      <c r="EE134" s="126"/>
      <c r="EF134" s="126"/>
      <c r="EG134" s="126"/>
      <c r="EH134" s="126"/>
      <c r="EI134" s="126"/>
      <c r="EJ134" s="126"/>
      <c r="EK134" s="126"/>
      <c r="EL134" s="126"/>
      <c r="EM134" s="126"/>
      <c r="EN134" s="126"/>
      <c r="EO134" s="126"/>
      <c r="EP134" s="126"/>
      <c r="EQ134" s="126"/>
      <c r="ER134" s="126"/>
      <c r="ES134" s="126"/>
      <c r="ET134" s="126"/>
      <c r="EU134" s="126"/>
      <c r="EV134" s="126"/>
      <c r="EW134" s="126"/>
      <c r="EX134" s="126"/>
      <c r="EY134" s="126"/>
      <c r="EZ134" s="126"/>
      <c r="FA134" s="126"/>
      <c r="FB134" s="126"/>
      <c r="FC134" s="126"/>
      <c r="FD134" s="126"/>
      <c r="FE134" s="126"/>
      <c r="FF134" s="126"/>
      <c r="FG134" s="126"/>
      <c r="FH134" s="126"/>
      <c r="FI134" s="126"/>
      <c r="FJ134" s="126"/>
      <c r="FK134" s="126"/>
      <c r="FL134" s="126"/>
      <c r="FM134" s="126"/>
      <c r="FN134" s="126"/>
      <c r="FO134" s="126"/>
      <c r="FP134" s="126"/>
      <c r="FQ134" s="126"/>
      <c r="FR134" s="126"/>
      <c r="FS134" s="126"/>
      <c r="FT134" s="126"/>
      <c r="FU134" s="126"/>
      <c r="FV134" s="126"/>
      <c r="FW134" s="126"/>
      <c r="FX134" s="126"/>
      <c r="FY134" s="126"/>
      <c r="FZ134" s="126"/>
      <c r="GA134" s="126"/>
      <c r="GB134" s="126"/>
      <c r="GC134" s="126"/>
      <c r="GD134" s="126"/>
      <c r="GE134" s="126"/>
      <c r="GF134" s="126"/>
      <c r="GG134" s="126"/>
      <c r="GH134" s="126"/>
      <c r="GI134" s="126"/>
      <c r="GJ134" s="126"/>
      <c r="GK134" s="126"/>
      <c r="GL134" s="126"/>
      <c r="GM134" s="126"/>
      <c r="GN134" s="126"/>
      <c r="GO134" s="126"/>
      <c r="GP134" s="126"/>
      <c r="GQ134" s="126"/>
      <c r="GR134" s="126"/>
      <c r="GS134" s="126"/>
      <c r="GT134" s="126"/>
      <c r="GU134" s="126"/>
      <c r="GV134" s="126"/>
      <c r="GW134" s="126"/>
      <c r="GX134" s="126"/>
      <c r="GY134" s="126"/>
      <c r="GZ134" s="126"/>
      <c r="HA134" s="126"/>
      <c r="HB134" s="126"/>
      <c r="HC134" s="126"/>
      <c r="HD134" s="126"/>
      <c r="HE134" s="126"/>
      <c r="HF134" s="126"/>
      <c r="HG134" s="126"/>
      <c r="HH134" s="126"/>
      <c r="HI134" s="126"/>
      <c r="HJ134" s="126"/>
      <c r="HK134" s="126"/>
      <c r="HL134" s="126"/>
      <c r="HM134" s="126"/>
      <c r="HN134" s="126"/>
      <c r="HO134" s="126"/>
      <c r="HP134" s="126"/>
      <c r="HQ134" s="126"/>
      <c r="HR134" s="126"/>
      <c r="HS134" s="126"/>
      <c r="HT134" s="126"/>
      <c r="HU134" s="126"/>
      <c r="HV134" s="126"/>
      <c r="HW134" s="126"/>
      <c r="HX134" s="126"/>
      <c r="HY134" s="126"/>
      <c r="HZ134" s="126"/>
      <c r="IA134" s="126"/>
      <c r="IB134" s="126"/>
      <c r="IC134" s="126"/>
      <c r="ID134" s="126"/>
      <c r="IE134" s="126"/>
      <c r="IF134" s="126"/>
      <c r="IG134" s="126"/>
      <c r="IH134" s="126"/>
      <c r="II134" s="126"/>
      <c r="IJ134" s="126"/>
      <c r="IK134" s="126"/>
      <c r="IL134" s="126"/>
      <c r="IM134" s="126"/>
      <c r="IN134" s="126"/>
      <c r="IO134" s="126"/>
      <c r="IP134" s="126"/>
      <c r="IQ134" s="126"/>
      <c r="IR134" s="126"/>
      <c r="IS134" s="126"/>
      <c r="IT134" s="126"/>
      <c r="IU134" s="126"/>
    </row>
    <row r="135" spans="1:255" s="127" customFormat="1" ht="85.5">
      <c r="A135" s="47" t="s">
        <v>829</v>
      </c>
      <c r="B135" s="125"/>
      <c r="C135" s="125"/>
      <c r="D135" s="126"/>
      <c r="E135" s="126"/>
      <c r="F135" s="126"/>
      <c r="G135" s="126"/>
      <c r="H135" s="126"/>
      <c r="I135" s="126"/>
      <c r="J135" s="126"/>
      <c r="K135" s="126"/>
      <c r="L135" s="126"/>
      <c r="M135" s="126"/>
      <c r="N135" s="126"/>
      <c r="O135" s="126"/>
      <c r="P135" s="126"/>
      <c r="Q135" s="126"/>
      <c r="R135" s="126"/>
      <c r="S135" s="126"/>
      <c r="T135" s="126"/>
      <c r="U135" s="126"/>
      <c r="V135" s="126"/>
      <c r="W135" s="126"/>
      <c r="X135" s="126"/>
      <c r="Y135" s="126"/>
      <c r="Z135" s="126"/>
      <c r="AA135" s="126"/>
      <c r="AB135" s="126"/>
      <c r="AC135" s="126"/>
      <c r="AD135" s="126"/>
      <c r="AE135" s="126"/>
      <c r="AF135" s="126"/>
      <c r="AG135" s="126"/>
      <c r="AH135" s="126"/>
      <c r="AI135" s="126"/>
      <c r="AJ135" s="126"/>
      <c r="AK135" s="126"/>
      <c r="AL135" s="126"/>
      <c r="AM135" s="126"/>
      <c r="AN135" s="126"/>
      <c r="AO135" s="126"/>
      <c r="AP135" s="126"/>
      <c r="AQ135" s="126"/>
      <c r="AR135" s="126"/>
      <c r="AS135" s="126"/>
      <c r="AT135" s="126"/>
      <c r="AU135" s="126"/>
      <c r="AV135" s="126"/>
      <c r="AW135" s="126"/>
      <c r="AX135" s="126"/>
      <c r="AY135" s="126"/>
      <c r="AZ135" s="126"/>
      <c r="BA135" s="126"/>
      <c r="BB135" s="126"/>
      <c r="BC135" s="126"/>
      <c r="BD135" s="126"/>
      <c r="BE135" s="126"/>
      <c r="BF135" s="126"/>
      <c r="BG135" s="126"/>
      <c r="BH135" s="126"/>
      <c r="BI135" s="126"/>
      <c r="BJ135" s="126"/>
      <c r="BK135" s="126"/>
      <c r="BL135" s="126"/>
      <c r="BM135" s="126"/>
      <c r="BN135" s="126"/>
      <c r="BO135" s="126"/>
      <c r="BP135" s="126"/>
      <c r="BQ135" s="126"/>
      <c r="BR135" s="126"/>
      <c r="BS135" s="126"/>
      <c r="BT135" s="126"/>
      <c r="BU135" s="126"/>
      <c r="BV135" s="126"/>
      <c r="BW135" s="126"/>
      <c r="BX135" s="126"/>
      <c r="BY135" s="126"/>
      <c r="BZ135" s="126"/>
      <c r="CA135" s="126"/>
      <c r="CB135" s="126"/>
      <c r="CC135" s="126"/>
      <c r="CD135" s="126"/>
      <c r="CE135" s="126"/>
      <c r="CF135" s="126"/>
      <c r="CG135" s="126"/>
      <c r="CH135" s="126"/>
      <c r="CI135" s="126"/>
      <c r="CJ135" s="126"/>
      <c r="CK135" s="126"/>
      <c r="CL135" s="126"/>
      <c r="CM135" s="126"/>
      <c r="CN135" s="126"/>
      <c r="CO135" s="126"/>
      <c r="CP135" s="126"/>
      <c r="CQ135" s="126"/>
      <c r="CR135" s="126"/>
      <c r="CS135" s="126"/>
      <c r="CT135" s="126"/>
      <c r="CU135" s="126"/>
      <c r="CV135" s="126"/>
      <c r="CW135" s="126"/>
      <c r="CX135" s="126"/>
      <c r="CY135" s="126"/>
      <c r="CZ135" s="126"/>
      <c r="DA135" s="126"/>
      <c r="DB135" s="126"/>
      <c r="DC135" s="126"/>
      <c r="DD135" s="126"/>
      <c r="DE135" s="126"/>
      <c r="DF135" s="126"/>
      <c r="DG135" s="126"/>
      <c r="DH135" s="126"/>
      <c r="DI135" s="126"/>
      <c r="DJ135" s="126"/>
      <c r="DK135" s="126"/>
      <c r="DL135" s="126"/>
      <c r="DM135" s="126"/>
      <c r="DN135" s="126"/>
      <c r="DO135" s="126"/>
      <c r="DP135" s="126"/>
      <c r="DQ135" s="126"/>
      <c r="DR135" s="126"/>
      <c r="DS135" s="126"/>
      <c r="DT135" s="126"/>
      <c r="DU135" s="126"/>
      <c r="DV135" s="126"/>
      <c r="DW135" s="126"/>
      <c r="DX135" s="126"/>
      <c r="DY135" s="126"/>
      <c r="DZ135" s="126"/>
      <c r="EA135" s="126"/>
      <c r="EB135" s="126"/>
      <c r="EC135" s="126"/>
      <c r="ED135" s="126"/>
      <c r="EE135" s="126"/>
      <c r="EF135" s="126"/>
      <c r="EG135" s="126"/>
      <c r="EH135" s="126"/>
      <c r="EI135" s="126"/>
      <c r="EJ135" s="126"/>
      <c r="EK135" s="126"/>
      <c r="EL135" s="126"/>
      <c r="EM135" s="126"/>
      <c r="EN135" s="126"/>
      <c r="EO135" s="126"/>
      <c r="EP135" s="126"/>
      <c r="EQ135" s="126"/>
      <c r="ER135" s="126"/>
      <c r="ES135" s="126"/>
      <c r="ET135" s="126"/>
      <c r="EU135" s="126"/>
      <c r="EV135" s="126"/>
      <c r="EW135" s="126"/>
      <c r="EX135" s="126"/>
      <c r="EY135" s="126"/>
      <c r="EZ135" s="126"/>
      <c r="FA135" s="126"/>
      <c r="FB135" s="126"/>
      <c r="FC135" s="126"/>
      <c r="FD135" s="126"/>
      <c r="FE135" s="126"/>
      <c r="FF135" s="126"/>
      <c r="FG135" s="126"/>
      <c r="FH135" s="126"/>
      <c r="FI135" s="126"/>
      <c r="FJ135" s="126"/>
      <c r="FK135" s="126"/>
      <c r="FL135" s="126"/>
      <c r="FM135" s="126"/>
      <c r="FN135" s="126"/>
      <c r="FO135" s="126"/>
      <c r="FP135" s="126"/>
      <c r="FQ135" s="126"/>
      <c r="FR135" s="126"/>
      <c r="FS135" s="126"/>
      <c r="FT135" s="126"/>
      <c r="FU135" s="126"/>
      <c r="FV135" s="126"/>
      <c r="FW135" s="126"/>
      <c r="FX135" s="126"/>
      <c r="FY135" s="126"/>
      <c r="FZ135" s="126"/>
      <c r="GA135" s="126"/>
      <c r="GB135" s="126"/>
      <c r="GC135" s="126"/>
      <c r="GD135" s="126"/>
      <c r="GE135" s="126"/>
      <c r="GF135" s="126"/>
      <c r="GG135" s="126"/>
      <c r="GH135" s="126"/>
      <c r="GI135" s="126"/>
      <c r="GJ135" s="126"/>
      <c r="GK135" s="126"/>
      <c r="GL135" s="126"/>
      <c r="GM135" s="126"/>
      <c r="GN135" s="126"/>
      <c r="GO135" s="126"/>
      <c r="GP135" s="126"/>
      <c r="GQ135" s="126"/>
      <c r="GR135" s="126"/>
      <c r="GS135" s="126"/>
      <c r="GT135" s="126"/>
      <c r="GU135" s="126"/>
      <c r="GV135" s="126"/>
      <c r="GW135" s="126"/>
      <c r="GX135" s="126"/>
      <c r="GY135" s="126"/>
      <c r="GZ135" s="126"/>
      <c r="HA135" s="126"/>
      <c r="HB135" s="126"/>
      <c r="HC135" s="126"/>
      <c r="HD135" s="126"/>
      <c r="HE135" s="126"/>
      <c r="HF135" s="126"/>
      <c r="HG135" s="126"/>
      <c r="HH135" s="126"/>
      <c r="HI135" s="126"/>
      <c r="HJ135" s="126"/>
      <c r="HK135" s="126"/>
      <c r="HL135" s="126"/>
      <c r="HM135" s="126"/>
      <c r="HN135" s="126"/>
      <c r="HO135" s="126"/>
      <c r="HP135" s="126"/>
      <c r="HQ135" s="126"/>
      <c r="HR135" s="126"/>
      <c r="HS135" s="126"/>
      <c r="HT135" s="126"/>
      <c r="HU135" s="126"/>
      <c r="HV135" s="126"/>
      <c r="HW135" s="126"/>
      <c r="HX135" s="126"/>
      <c r="HY135" s="126"/>
      <c r="HZ135" s="126"/>
      <c r="IA135" s="126"/>
      <c r="IB135" s="126"/>
      <c r="IC135" s="126"/>
      <c r="ID135" s="126"/>
      <c r="IE135" s="126"/>
      <c r="IF135" s="126"/>
      <c r="IG135" s="126"/>
      <c r="IH135" s="126"/>
      <c r="II135" s="126"/>
      <c r="IJ135" s="126"/>
      <c r="IK135" s="126"/>
      <c r="IL135" s="126"/>
      <c r="IM135" s="126"/>
      <c r="IN135" s="126"/>
      <c r="IO135" s="126"/>
      <c r="IP135" s="126"/>
      <c r="IQ135" s="126"/>
      <c r="IR135" s="126"/>
      <c r="IS135" s="126"/>
      <c r="IT135" s="126"/>
      <c r="IU135" s="126"/>
    </row>
    <row r="136" spans="1:255" s="127" customFormat="1" ht="57">
      <c r="A136" s="47" t="s">
        <v>830</v>
      </c>
      <c r="B136" s="125"/>
      <c r="C136" s="125"/>
      <c r="D136" s="126"/>
      <c r="E136" s="126"/>
      <c r="F136" s="126"/>
      <c r="G136" s="126"/>
      <c r="H136" s="126"/>
      <c r="I136" s="126"/>
      <c r="J136" s="126"/>
      <c r="K136" s="126"/>
      <c r="L136" s="126"/>
      <c r="M136" s="126"/>
      <c r="N136" s="126"/>
      <c r="O136" s="126"/>
      <c r="P136" s="126"/>
      <c r="Q136" s="126"/>
      <c r="R136" s="126"/>
      <c r="S136" s="126"/>
      <c r="T136" s="126"/>
      <c r="U136" s="126"/>
      <c r="V136" s="126"/>
      <c r="W136" s="126"/>
      <c r="X136" s="126"/>
      <c r="Y136" s="126"/>
      <c r="Z136" s="126"/>
      <c r="AA136" s="126"/>
      <c r="AB136" s="126"/>
      <c r="AC136" s="126"/>
      <c r="AD136" s="126"/>
      <c r="AE136" s="126"/>
      <c r="AF136" s="126"/>
      <c r="AG136" s="126"/>
      <c r="AH136" s="126"/>
      <c r="AI136" s="126"/>
      <c r="AJ136" s="126"/>
      <c r="AK136" s="126"/>
      <c r="AL136" s="126"/>
      <c r="AM136" s="126"/>
      <c r="AN136" s="126"/>
      <c r="AO136" s="126"/>
      <c r="AP136" s="126"/>
      <c r="AQ136" s="126"/>
      <c r="AR136" s="126"/>
      <c r="AS136" s="126"/>
      <c r="AT136" s="126"/>
      <c r="AU136" s="126"/>
      <c r="AV136" s="126"/>
      <c r="AW136" s="126"/>
      <c r="AX136" s="126"/>
      <c r="AY136" s="126"/>
      <c r="AZ136" s="126"/>
      <c r="BA136" s="126"/>
      <c r="BB136" s="126"/>
      <c r="BC136" s="126"/>
      <c r="BD136" s="126"/>
      <c r="BE136" s="126"/>
      <c r="BF136" s="126"/>
      <c r="BG136" s="126"/>
      <c r="BH136" s="126"/>
      <c r="BI136" s="126"/>
      <c r="BJ136" s="126"/>
      <c r="BK136" s="126"/>
      <c r="BL136" s="126"/>
      <c r="BM136" s="126"/>
      <c r="BN136" s="126"/>
      <c r="BO136" s="126"/>
      <c r="BP136" s="126"/>
      <c r="BQ136" s="126"/>
      <c r="BR136" s="126"/>
      <c r="BS136" s="126"/>
      <c r="BT136" s="126"/>
      <c r="BU136" s="126"/>
      <c r="BV136" s="126"/>
      <c r="BW136" s="126"/>
      <c r="BX136" s="126"/>
      <c r="BY136" s="126"/>
      <c r="BZ136" s="126"/>
      <c r="CA136" s="126"/>
      <c r="CB136" s="126"/>
      <c r="CC136" s="126"/>
      <c r="CD136" s="126"/>
      <c r="CE136" s="126"/>
      <c r="CF136" s="126"/>
      <c r="CG136" s="126"/>
      <c r="CH136" s="126"/>
      <c r="CI136" s="126"/>
      <c r="CJ136" s="126"/>
      <c r="CK136" s="126"/>
      <c r="CL136" s="126"/>
      <c r="CM136" s="126"/>
      <c r="CN136" s="126"/>
      <c r="CO136" s="126"/>
      <c r="CP136" s="126"/>
      <c r="CQ136" s="126"/>
      <c r="CR136" s="126"/>
      <c r="CS136" s="126"/>
      <c r="CT136" s="126"/>
      <c r="CU136" s="126"/>
      <c r="CV136" s="126"/>
      <c r="CW136" s="126"/>
      <c r="CX136" s="126"/>
      <c r="CY136" s="126"/>
      <c r="CZ136" s="126"/>
      <c r="DA136" s="126"/>
      <c r="DB136" s="126"/>
      <c r="DC136" s="126"/>
      <c r="DD136" s="126"/>
      <c r="DE136" s="126"/>
      <c r="DF136" s="126"/>
      <c r="DG136" s="126"/>
      <c r="DH136" s="126"/>
      <c r="DI136" s="126"/>
      <c r="DJ136" s="126"/>
      <c r="DK136" s="126"/>
      <c r="DL136" s="126"/>
      <c r="DM136" s="126"/>
      <c r="DN136" s="126"/>
      <c r="DO136" s="126"/>
      <c r="DP136" s="126"/>
      <c r="DQ136" s="126"/>
      <c r="DR136" s="126"/>
      <c r="DS136" s="126"/>
      <c r="DT136" s="126"/>
      <c r="DU136" s="126"/>
      <c r="DV136" s="126"/>
      <c r="DW136" s="126"/>
      <c r="DX136" s="126"/>
      <c r="DY136" s="126"/>
      <c r="DZ136" s="126"/>
      <c r="EA136" s="126"/>
      <c r="EB136" s="126"/>
      <c r="EC136" s="126"/>
      <c r="ED136" s="126"/>
      <c r="EE136" s="126"/>
      <c r="EF136" s="126"/>
      <c r="EG136" s="126"/>
      <c r="EH136" s="126"/>
      <c r="EI136" s="126"/>
      <c r="EJ136" s="126"/>
      <c r="EK136" s="126"/>
      <c r="EL136" s="126"/>
      <c r="EM136" s="126"/>
      <c r="EN136" s="126"/>
      <c r="EO136" s="126"/>
      <c r="EP136" s="126"/>
      <c r="EQ136" s="126"/>
      <c r="ER136" s="126"/>
      <c r="ES136" s="126"/>
      <c r="ET136" s="126"/>
      <c r="EU136" s="126"/>
      <c r="EV136" s="126"/>
      <c r="EW136" s="126"/>
      <c r="EX136" s="126"/>
      <c r="EY136" s="126"/>
      <c r="EZ136" s="126"/>
      <c r="FA136" s="126"/>
      <c r="FB136" s="126"/>
      <c r="FC136" s="126"/>
      <c r="FD136" s="126"/>
      <c r="FE136" s="126"/>
      <c r="FF136" s="126"/>
      <c r="FG136" s="126"/>
      <c r="FH136" s="126"/>
      <c r="FI136" s="126"/>
      <c r="FJ136" s="126"/>
      <c r="FK136" s="126"/>
      <c r="FL136" s="126"/>
      <c r="FM136" s="126"/>
      <c r="FN136" s="126"/>
      <c r="FO136" s="126"/>
      <c r="FP136" s="126"/>
      <c r="FQ136" s="126"/>
      <c r="FR136" s="126"/>
      <c r="FS136" s="126"/>
      <c r="FT136" s="126"/>
      <c r="FU136" s="126"/>
      <c r="FV136" s="126"/>
      <c r="FW136" s="126"/>
      <c r="FX136" s="126"/>
      <c r="FY136" s="126"/>
      <c r="FZ136" s="126"/>
      <c r="GA136" s="126"/>
      <c r="GB136" s="126"/>
      <c r="GC136" s="126"/>
      <c r="GD136" s="126"/>
      <c r="GE136" s="126"/>
      <c r="GF136" s="126"/>
      <c r="GG136" s="126"/>
      <c r="GH136" s="126"/>
      <c r="GI136" s="126"/>
      <c r="GJ136" s="126"/>
      <c r="GK136" s="126"/>
      <c r="GL136" s="126"/>
      <c r="GM136" s="126"/>
      <c r="GN136" s="126"/>
      <c r="GO136" s="126"/>
      <c r="GP136" s="126"/>
      <c r="GQ136" s="126"/>
      <c r="GR136" s="126"/>
      <c r="GS136" s="126"/>
      <c r="GT136" s="126"/>
      <c r="GU136" s="126"/>
      <c r="GV136" s="126"/>
      <c r="GW136" s="126"/>
      <c r="GX136" s="126"/>
      <c r="GY136" s="126"/>
      <c r="GZ136" s="126"/>
      <c r="HA136" s="126"/>
      <c r="HB136" s="126"/>
      <c r="HC136" s="126"/>
      <c r="HD136" s="126"/>
      <c r="HE136" s="126"/>
      <c r="HF136" s="126"/>
      <c r="HG136" s="126"/>
      <c r="HH136" s="126"/>
      <c r="HI136" s="126"/>
      <c r="HJ136" s="126"/>
      <c r="HK136" s="126"/>
      <c r="HL136" s="126"/>
      <c r="HM136" s="126"/>
      <c r="HN136" s="126"/>
      <c r="HO136" s="126"/>
      <c r="HP136" s="126"/>
      <c r="HQ136" s="126"/>
      <c r="HR136" s="126"/>
      <c r="HS136" s="126"/>
      <c r="HT136" s="126"/>
      <c r="HU136" s="126"/>
      <c r="HV136" s="126"/>
      <c r="HW136" s="126"/>
      <c r="HX136" s="126"/>
      <c r="HY136" s="126"/>
      <c r="HZ136" s="126"/>
      <c r="IA136" s="126"/>
      <c r="IB136" s="126"/>
      <c r="IC136" s="126"/>
      <c r="ID136" s="126"/>
      <c r="IE136" s="126"/>
      <c r="IF136" s="126"/>
      <c r="IG136" s="126"/>
      <c r="IH136" s="126"/>
      <c r="II136" s="126"/>
      <c r="IJ136" s="126"/>
      <c r="IK136" s="126"/>
      <c r="IL136" s="126"/>
      <c r="IM136" s="126"/>
      <c r="IN136" s="126"/>
      <c r="IO136" s="126"/>
      <c r="IP136" s="126"/>
      <c r="IQ136" s="126"/>
      <c r="IR136" s="126"/>
      <c r="IS136" s="126"/>
      <c r="IT136" s="126"/>
      <c r="IU136" s="126"/>
    </row>
    <row r="137" spans="1:255" s="127" customFormat="1">
      <c r="A137" s="128"/>
      <c r="B137" s="125"/>
      <c r="C137" s="125"/>
      <c r="D137" s="126"/>
      <c r="E137" s="126"/>
      <c r="F137" s="126"/>
      <c r="G137" s="126"/>
      <c r="H137" s="126"/>
      <c r="I137" s="126"/>
      <c r="J137" s="126"/>
      <c r="K137" s="126"/>
      <c r="L137" s="126"/>
      <c r="M137" s="126"/>
      <c r="N137" s="126"/>
      <c r="O137" s="126"/>
      <c r="P137" s="126"/>
      <c r="Q137" s="126"/>
      <c r="R137" s="126"/>
      <c r="S137" s="126"/>
      <c r="T137" s="126"/>
      <c r="U137" s="126"/>
      <c r="V137" s="126"/>
      <c r="W137" s="126"/>
      <c r="X137" s="126"/>
      <c r="Y137" s="126"/>
      <c r="Z137" s="126"/>
      <c r="AA137" s="126"/>
      <c r="AB137" s="126"/>
      <c r="AC137" s="126"/>
      <c r="AD137" s="126"/>
      <c r="AE137" s="126"/>
      <c r="AF137" s="126"/>
      <c r="AG137" s="126"/>
      <c r="AH137" s="126"/>
      <c r="AI137" s="126"/>
      <c r="AJ137" s="126"/>
      <c r="AK137" s="126"/>
      <c r="AL137" s="126"/>
      <c r="AM137" s="126"/>
      <c r="AN137" s="126"/>
      <c r="AO137" s="126"/>
      <c r="AP137" s="126"/>
      <c r="AQ137" s="126"/>
      <c r="AR137" s="126"/>
      <c r="AS137" s="126"/>
      <c r="AT137" s="126"/>
      <c r="AU137" s="126"/>
      <c r="AV137" s="126"/>
      <c r="AW137" s="126"/>
      <c r="AX137" s="126"/>
      <c r="AY137" s="126"/>
      <c r="AZ137" s="126"/>
      <c r="BA137" s="126"/>
      <c r="BB137" s="126"/>
      <c r="BC137" s="126"/>
      <c r="BD137" s="126"/>
      <c r="BE137" s="126"/>
      <c r="BF137" s="126"/>
      <c r="BG137" s="126"/>
      <c r="BH137" s="126"/>
      <c r="BI137" s="126"/>
      <c r="BJ137" s="126"/>
      <c r="BK137" s="126"/>
      <c r="BL137" s="126"/>
      <c r="BM137" s="126"/>
      <c r="BN137" s="126"/>
      <c r="BO137" s="126"/>
      <c r="BP137" s="126"/>
      <c r="BQ137" s="126"/>
      <c r="BR137" s="126"/>
      <c r="BS137" s="126"/>
      <c r="BT137" s="126"/>
      <c r="BU137" s="126"/>
      <c r="BV137" s="126"/>
      <c r="BW137" s="126"/>
      <c r="BX137" s="126"/>
      <c r="BY137" s="126"/>
      <c r="BZ137" s="126"/>
      <c r="CA137" s="126"/>
      <c r="CB137" s="126"/>
      <c r="CC137" s="126"/>
      <c r="CD137" s="126"/>
      <c r="CE137" s="126"/>
      <c r="CF137" s="126"/>
      <c r="CG137" s="126"/>
      <c r="CH137" s="126"/>
      <c r="CI137" s="126"/>
      <c r="CJ137" s="126"/>
      <c r="CK137" s="126"/>
      <c r="CL137" s="126"/>
      <c r="CM137" s="126"/>
      <c r="CN137" s="126"/>
      <c r="CO137" s="126"/>
      <c r="CP137" s="126"/>
      <c r="CQ137" s="126"/>
      <c r="CR137" s="126"/>
      <c r="CS137" s="126"/>
      <c r="CT137" s="126"/>
      <c r="CU137" s="126"/>
      <c r="CV137" s="126"/>
      <c r="CW137" s="126"/>
      <c r="CX137" s="126"/>
      <c r="CY137" s="126"/>
      <c r="CZ137" s="126"/>
      <c r="DA137" s="126"/>
      <c r="DB137" s="126"/>
      <c r="DC137" s="126"/>
      <c r="DD137" s="126"/>
      <c r="DE137" s="126"/>
      <c r="DF137" s="126"/>
      <c r="DG137" s="126"/>
      <c r="DH137" s="126"/>
      <c r="DI137" s="126"/>
      <c r="DJ137" s="126"/>
      <c r="DK137" s="126"/>
      <c r="DL137" s="126"/>
      <c r="DM137" s="126"/>
      <c r="DN137" s="126"/>
      <c r="DO137" s="126"/>
      <c r="DP137" s="126"/>
      <c r="DQ137" s="126"/>
      <c r="DR137" s="126"/>
      <c r="DS137" s="126"/>
      <c r="DT137" s="126"/>
      <c r="DU137" s="126"/>
      <c r="DV137" s="126"/>
      <c r="DW137" s="126"/>
      <c r="DX137" s="126"/>
      <c r="DY137" s="126"/>
      <c r="DZ137" s="126"/>
      <c r="EA137" s="126"/>
      <c r="EB137" s="126"/>
      <c r="EC137" s="126"/>
      <c r="ED137" s="126"/>
      <c r="EE137" s="126"/>
      <c r="EF137" s="126"/>
      <c r="EG137" s="126"/>
      <c r="EH137" s="126"/>
      <c r="EI137" s="126"/>
      <c r="EJ137" s="126"/>
      <c r="EK137" s="126"/>
      <c r="EL137" s="126"/>
      <c r="EM137" s="126"/>
      <c r="EN137" s="126"/>
      <c r="EO137" s="126"/>
      <c r="EP137" s="126"/>
      <c r="EQ137" s="126"/>
      <c r="ER137" s="126"/>
      <c r="ES137" s="126"/>
      <c r="ET137" s="126"/>
      <c r="EU137" s="126"/>
      <c r="EV137" s="126"/>
      <c r="EW137" s="126"/>
      <c r="EX137" s="126"/>
      <c r="EY137" s="126"/>
      <c r="EZ137" s="126"/>
      <c r="FA137" s="126"/>
      <c r="FB137" s="126"/>
      <c r="FC137" s="126"/>
      <c r="FD137" s="126"/>
      <c r="FE137" s="126"/>
      <c r="FF137" s="126"/>
      <c r="FG137" s="126"/>
      <c r="FH137" s="126"/>
      <c r="FI137" s="126"/>
      <c r="FJ137" s="126"/>
      <c r="FK137" s="126"/>
      <c r="FL137" s="126"/>
      <c r="FM137" s="126"/>
      <c r="FN137" s="126"/>
      <c r="FO137" s="126"/>
      <c r="FP137" s="126"/>
      <c r="FQ137" s="126"/>
      <c r="FR137" s="126"/>
      <c r="FS137" s="126"/>
      <c r="FT137" s="126"/>
      <c r="FU137" s="126"/>
      <c r="FV137" s="126"/>
      <c r="FW137" s="126"/>
      <c r="FX137" s="126"/>
      <c r="FY137" s="126"/>
      <c r="FZ137" s="126"/>
      <c r="GA137" s="126"/>
      <c r="GB137" s="126"/>
      <c r="GC137" s="126"/>
      <c r="GD137" s="126"/>
      <c r="GE137" s="126"/>
      <c r="GF137" s="126"/>
      <c r="GG137" s="126"/>
      <c r="GH137" s="126"/>
      <c r="GI137" s="126"/>
      <c r="GJ137" s="126"/>
      <c r="GK137" s="126"/>
      <c r="GL137" s="126"/>
      <c r="GM137" s="126"/>
      <c r="GN137" s="126"/>
      <c r="GO137" s="126"/>
      <c r="GP137" s="126"/>
      <c r="GQ137" s="126"/>
      <c r="GR137" s="126"/>
      <c r="GS137" s="126"/>
      <c r="GT137" s="126"/>
      <c r="GU137" s="126"/>
      <c r="GV137" s="126"/>
      <c r="GW137" s="126"/>
      <c r="GX137" s="126"/>
      <c r="GY137" s="126"/>
      <c r="GZ137" s="126"/>
      <c r="HA137" s="126"/>
      <c r="HB137" s="126"/>
      <c r="HC137" s="126"/>
      <c r="HD137" s="126"/>
      <c r="HE137" s="126"/>
      <c r="HF137" s="126"/>
      <c r="HG137" s="126"/>
      <c r="HH137" s="126"/>
      <c r="HI137" s="126"/>
      <c r="HJ137" s="126"/>
      <c r="HK137" s="126"/>
      <c r="HL137" s="126"/>
      <c r="HM137" s="126"/>
      <c r="HN137" s="126"/>
      <c r="HO137" s="126"/>
      <c r="HP137" s="126"/>
      <c r="HQ137" s="126"/>
      <c r="HR137" s="126"/>
      <c r="HS137" s="126"/>
      <c r="HT137" s="126"/>
      <c r="HU137" s="126"/>
      <c r="HV137" s="126"/>
      <c r="HW137" s="126"/>
      <c r="HX137" s="126"/>
      <c r="HY137" s="126"/>
      <c r="HZ137" s="126"/>
      <c r="IA137" s="126"/>
      <c r="IB137" s="126"/>
      <c r="IC137" s="126"/>
      <c r="ID137" s="126"/>
      <c r="IE137" s="126"/>
      <c r="IF137" s="126"/>
      <c r="IG137" s="126"/>
      <c r="IH137" s="126"/>
      <c r="II137" s="126"/>
      <c r="IJ137" s="126"/>
      <c r="IK137" s="126"/>
      <c r="IL137" s="126"/>
      <c r="IM137" s="126"/>
      <c r="IN137" s="126"/>
      <c r="IO137" s="126"/>
      <c r="IP137" s="126"/>
      <c r="IQ137" s="126"/>
      <c r="IR137" s="126"/>
      <c r="IS137" s="126"/>
      <c r="IT137" s="126"/>
      <c r="IU137" s="126"/>
    </row>
    <row r="138" spans="1:255" s="127" customFormat="1" ht="15">
      <c r="A138" s="59" t="s">
        <v>831</v>
      </c>
      <c r="B138" s="125"/>
      <c r="C138" s="125"/>
      <c r="D138" s="126"/>
      <c r="E138" s="126"/>
      <c r="F138" s="126"/>
      <c r="G138" s="126"/>
      <c r="H138" s="126"/>
      <c r="I138" s="126"/>
      <c r="J138" s="126"/>
      <c r="K138" s="126"/>
      <c r="L138" s="126"/>
      <c r="M138" s="126"/>
      <c r="N138" s="126"/>
      <c r="O138" s="126"/>
      <c r="P138" s="126"/>
      <c r="Q138" s="126"/>
      <c r="R138" s="126"/>
      <c r="S138" s="126"/>
      <c r="T138" s="126"/>
      <c r="U138" s="126"/>
      <c r="V138" s="126"/>
      <c r="W138" s="126"/>
      <c r="X138" s="126"/>
      <c r="Y138" s="126"/>
      <c r="Z138" s="126"/>
      <c r="AA138" s="126"/>
      <c r="AB138" s="126"/>
      <c r="AC138" s="126"/>
      <c r="AD138" s="126"/>
      <c r="AE138" s="126"/>
      <c r="AF138" s="126"/>
      <c r="AG138" s="126"/>
      <c r="AH138" s="126"/>
      <c r="AI138" s="126"/>
      <c r="AJ138" s="126"/>
      <c r="AK138" s="126"/>
      <c r="AL138" s="126"/>
      <c r="AM138" s="126"/>
      <c r="AN138" s="126"/>
      <c r="AO138" s="126"/>
      <c r="AP138" s="126"/>
      <c r="AQ138" s="126"/>
      <c r="AR138" s="126"/>
      <c r="AS138" s="126"/>
      <c r="AT138" s="126"/>
      <c r="AU138" s="126"/>
      <c r="AV138" s="126"/>
      <c r="AW138" s="126"/>
      <c r="AX138" s="126"/>
      <c r="AY138" s="126"/>
      <c r="AZ138" s="126"/>
      <c r="BA138" s="126"/>
      <c r="BB138" s="126"/>
      <c r="BC138" s="126"/>
      <c r="BD138" s="126"/>
      <c r="BE138" s="126"/>
      <c r="BF138" s="126"/>
      <c r="BG138" s="126"/>
      <c r="BH138" s="126"/>
      <c r="BI138" s="126"/>
      <c r="BJ138" s="126"/>
      <c r="BK138" s="126"/>
      <c r="BL138" s="126"/>
      <c r="BM138" s="126"/>
      <c r="BN138" s="126"/>
      <c r="BO138" s="126"/>
      <c r="BP138" s="126"/>
      <c r="BQ138" s="126"/>
      <c r="BR138" s="126"/>
      <c r="BS138" s="126"/>
      <c r="BT138" s="126"/>
      <c r="BU138" s="126"/>
      <c r="BV138" s="126"/>
      <c r="BW138" s="126"/>
      <c r="BX138" s="126"/>
      <c r="BY138" s="126"/>
      <c r="BZ138" s="126"/>
      <c r="CA138" s="126"/>
      <c r="CB138" s="126"/>
      <c r="CC138" s="126"/>
      <c r="CD138" s="126"/>
      <c r="CE138" s="126"/>
      <c r="CF138" s="126"/>
      <c r="CG138" s="126"/>
      <c r="CH138" s="126"/>
      <c r="CI138" s="126"/>
      <c r="CJ138" s="126"/>
      <c r="CK138" s="126"/>
      <c r="CL138" s="126"/>
      <c r="CM138" s="126"/>
      <c r="CN138" s="126"/>
      <c r="CO138" s="126"/>
      <c r="CP138" s="126"/>
      <c r="CQ138" s="126"/>
      <c r="CR138" s="126"/>
      <c r="CS138" s="126"/>
      <c r="CT138" s="126"/>
      <c r="CU138" s="126"/>
      <c r="CV138" s="126"/>
      <c r="CW138" s="126"/>
      <c r="CX138" s="126"/>
      <c r="CY138" s="126"/>
      <c r="CZ138" s="126"/>
      <c r="DA138" s="126"/>
      <c r="DB138" s="126"/>
      <c r="DC138" s="126"/>
      <c r="DD138" s="126"/>
      <c r="DE138" s="126"/>
      <c r="DF138" s="126"/>
      <c r="DG138" s="126"/>
      <c r="DH138" s="126"/>
      <c r="DI138" s="126"/>
      <c r="DJ138" s="126"/>
      <c r="DK138" s="126"/>
      <c r="DL138" s="126"/>
      <c r="DM138" s="126"/>
      <c r="DN138" s="126"/>
      <c r="DO138" s="126"/>
      <c r="DP138" s="126"/>
      <c r="DQ138" s="126"/>
      <c r="DR138" s="126"/>
      <c r="DS138" s="126"/>
      <c r="DT138" s="126"/>
      <c r="DU138" s="126"/>
      <c r="DV138" s="126"/>
      <c r="DW138" s="126"/>
      <c r="DX138" s="126"/>
      <c r="DY138" s="126"/>
      <c r="DZ138" s="126"/>
      <c r="EA138" s="126"/>
      <c r="EB138" s="126"/>
      <c r="EC138" s="126"/>
      <c r="ED138" s="126"/>
      <c r="EE138" s="126"/>
      <c r="EF138" s="126"/>
      <c r="EG138" s="126"/>
      <c r="EH138" s="126"/>
      <c r="EI138" s="126"/>
      <c r="EJ138" s="126"/>
      <c r="EK138" s="126"/>
      <c r="EL138" s="126"/>
      <c r="EM138" s="126"/>
      <c r="EN138" s="126"/>
      <c r="EO138" s="126"/>
      <c r="EP138" s="126"/>
      <c r="EQ138" s="126"/>
      <c r="ER138" s="126"/>
      <c r="ES138" s="126"/>
      <c r="ET138" s="126"/>
      <c r="EU138" s="126"/>
      <c r="EV138" s="126"/>
      <c r="EW138" s="126"/>
      <c r="EX138" s="126"/>
      <c r="EY138" s="126"/>
      <c r="EZ138" s="126"/>
      <c r="FA138" s="126"/>
      <c r="FB138" s="126"/>
      <c r="FC138" s="126"/>
      <c r="FD138" s="126"/>
      <c r="FE138" s="126"/>
      <c r="FF138" s="126"/>
      <c r="FG138" s="126"/>
      <c r="FH138" s="126"/>
      <c r="FI138" s="126"/>
      <c r="FJ138" s="126"/>
      <c r="FK138" s="126"/>
      <c r="FL138" s="126"/>
      <c r="FM138" s="126"/>
      <c r="FN138" s="126"/>
      <c r="FO138" s="126"/>
      <c r="FP138" s="126"/>
      <c r="FQ138" s="126"/>
      <c r="FR138" s="126"/>
      <c r="FS138" s="126"/>
      <c r="FT138" s="126"/>
      <c r="FU138" s="126"/>
      <c r="FV138" s="126"/>
      <c r="FW138" s="126"/>
      <c r="FX138" s="126"/>
      <c r="FY138" s="126"/>
      <c r="FZ138" s="126"/>
      <c r="GA138" s="126"/>
      <c r="GB138" s="126"/>
      <c r="GC138" s="126"/>
      <c r="GD138" s="126"/>
      <c r="GE138" s="126"/>
      <c r="GF138" s="126"/>
      <c r="GG138" s="126"/>
      <c r="GH138" s="126"/>
      <c r="GI138" s="126"/>
      <c r="GJ138" s="126"/>
      <c r="GK138" s="126"/>
      <c r="GL138" s="126"/>
      <c r="GM138" s="126"/>
      <c r="GN138" s="126"/>
      <c r="GO138" s="126"/>
      <c r="GP138" s="126"/>
      <c r="GQ138" s="126"/>
      <c r="GR138" s="126"/>
      <c r="GS138" s="126"/>
      <c r="GT138" s="126"/>
      <c r="GU138" s="126"/>
      <c r="GV138" s="126"/>
      <c r="GW138" s="126"/>
      <c r="GX138" s="126"/>
      <c r="GY138" s="126"/>
      <c r="GZ138" s="126"/>
      <c r="HA138" s="126"/>
      <c r="HB138" s="126"/>
      <c r="HC138" s="126"/>
      <c r="HD138" s="126"/>
      <c r="HE138" s="126"/>
      <c r="HF138" s="126"/>
      <c r="HG138" s="126"/>
      <c r="HH138" s="126"/>
      <c r="HI138" s="126"/>
      <c r="HJ138" s="126"/>
      <c r="HK138" s="126"/>
      <c r="HL138" s="126"/>
      <c r="HM138" s="126"/>
      <c r="HN138" s="126"/>
      <c r="HO138" s="126"/>
      <c r="HP138" s="126"/>
      <c r="HQ138" s="126"/>
      <c r="HR138" s="126"/>
      <c r="HS138" s="126"/>
      <c r="HT138" s="126"/>
      <c r="HU138" s="126"/>
      <c r="HV138" s="126"/>
      <c r="HW138" s="126"/>
      <c r="HX138" s="126"/>
      <c r="HY138" s="126"/>
      <c r="HZ138" s="126"/>
      <c r="IA138" s="126"/>
      <c r="IB138" s="126"/>
      <c r="IC138" s="126"/>
      <c r="ID138" s="126"/>
      <c r="IE138" s="126"/>
      <c r="IF138" s="126"/>
      <c r="IG138" s="126"/>
      <c r="IH138" s="126"/>
      <c r="II138" s="126"/>
      <c r="IJ138" s="126"/>
      <c r="IK138" s="126"/>
      <c r="IL138" s="126"/>
      <c r="IM138" s="126"/>
      <c r="IN138" s="126"/>
      <c r="IO138" s="126"/>
      <c r="IP138" s="126"/>
      <c r="IQ138" s="126"/>
      <c r="IR138" s="126"/>
      <c r="IS138" s="126"/>
      <c r="IT138" s="126"/>
      <c r="IU138" s="126"/>
    </row>
    <row r="139" spans="1:255" s="127" customFormat="1" ht="114">
      <c r="A139" s="128" t="s">
        <v>832</v>
      </c>
      <c r="B139" s="125"/>
      <c r="C139" s="125"/>
      <c r="D139" s="126"/>
      <c r="E139" s="126"/>
      <c r="F139" s="126"/>
      <c r="G139" s="126"/>
      <c r="H139" s="126"/>
      <c r="I139" s="126"/>
      <c r="J139" s="126"/>
      <c r="K139" s="126"/>
      <c r="L139" s="126"/>
      <c r="M139" s="126"/>
      <c r="N139" s="126"/>
      <c r="O139" s="126"/>
      <c r="P139" s="126"/>
      <c r="Q139" s="126"/>
      <c r="R139" s="126"/>
      <c r="S139" s="126"/>
      <c r="T139" s="126"/>
      <c r="U139" s="126"/>
      <c r="V139" s="126"/>
      <c r="W139" s="126"/>
      <c r="X139" s="126"/>
      <c r="Y139" s="126"/>
      <c r="Z139" s="126"/>
      <c r="AA139" s="126"/>
      <c r="AB139" s="126"/>
      <c r="AC139" s="126"/>
      <c r="AD139" s="126"/>
      <c r="AE139" s="126"/>
      <c r="AF139" s="126"/>
      <c r="AG139" s="126"/>
      <c r="AH139" s="126"/>
      <c r="AI139" s="126"/>
      <c r="AJ139" s="126"/>
      <c r="AK139" s="126"/>
      <c r="AL139" s="126"/>
      <c r="AM139" s="126"/>
      <c r="AN139" s="126"/>
      <c r="AO139" s="126"/>
      <c r="AP139" s="126"/>
      <c r="AQ139" s="126"/>
      <c r="AR139" s="126"/>
      <c r="AS139" s="126"/>
      <c r="AT139" s="126"/>
      <c r="AU139" s="126"/>
      <c r="AV139" s="126"/>
      <c r="AW139" s="126"/>
      <c r="AX139" s="126"/>
      <c r="AY139" s="126"/>
      <c r="AZ139" s="126"/>
      <c r="BA139" s="126"/>
      <c r="BB139" s="126"/>
      <c r="BC139" s="126"/>
      <c r="BD139" s="126"/>
      <c r="BE139" s="126"/>
      <c r="BF139" s="126"/>
      <c r="BG139" s="126"/>
      <c r="BH139" s="126"/>
      <c r="BI139" s="126"/>
      <c r="BJ139" s="126"/>
      <c r="BK139" s="126"/>
      <c r="BL139" s="126"/>
      <c r="BM139" s="126"/>
      <c r="BN139" s="126"/>
      <c r="BO139" s="126"/>
      <c r="BP139" s="126"/>
      <c r="BQ139" s="126"/>
      <c r="BR139" s="126"/>
      <c r="BS139" s="126"/>
      <c r="BT139" s="126"/>
      <c r="BU139" s="126"/>
      <c r="BV139" s="126"/>
      <c r="BW139" s="126"/>
      <c r="BX139" s="126"/>
      <c r="BY139" s="126"/>
      <c r="BZ139" s="126"/>
      <c r="CA139" s="126"/>
      <c r="CB139" s="126"/>
      <c r="CC139" s="126"/>
      <c r="CD139" s="126"/>
      <c r="CE139" s="126"/>
      <c r="CF139" s="126"/>
      <c r="CG139" s="126"/>
      <c r="CH139" s="126"/>
      <c r="CI139" s="126"/>
      <c r="CJ139" s="126"/>
      <c r="CK139" s="126"/>
      <c r="CL139" s="126"/>
      <c r="CM139" s="126"/>
      <c r="CN139" s="126"/>
      <c r="CO139" s="126"/>
      <c r="CP139" s="126"/>
      <c r="CQ139" s="126"/>
      <c r="CR139" s="126"/>
      <c r="CS139" s="126"/>
      <c r="CT139" s="126"/>
      <c r="CU139" s="126"/>
      <c r="CV139" s="126"/>
      <c r="CW139" s="126"/>
      <c r="CX139" s="126"/>
      <c r="CY139" s="126"/>
      <c r="CZ139" s="126"/>
      <c r="DA139" s="126"/>
      <c r="DB139" s="126"/>
      <c r="DC139" s="126"/>
      <c r="DD139" s="126"/>
      <c r="DE139" s="126"/>
      <c r="DF139" s="126"/>
      <c r="DG139" s="126"/>
      <c r="DH139" s="126"/>
      <c r="DI139" s="126"/>
      <c r="DJ139" s="126"/>
      <c r="DK139" s="126"/>
      <c r="DL139" s="126"/>
      <c r="DM139" s="126"/>
      <c r="DN139" s="126"/>
      <c r="DO139" s="126"/>
      <c r="DP139" s="126"/>
      <c r="DQ139" s="126"/>
      <c r="DR139" s="126"/>
      <c r="DS139" s="126"/>
      <c r="DT139" s="126"/>
      <c r="DU139" s="126"/>
      <c r="DV139" s="126"/>
      <c r="DW139" s="126"/>
      <c r="DX139" s="126"/>
      <c r="DY139" s="126"/>
      <c r="DZ139" s="126"/>
      <c r="EA139" s="126"/>
      <c r="EB139" s="126"/>
      <c r="EC139" s="126"/>
      <c r="ED139" s="126"/>
      <c r="EE139" s="126"/>
      <c r="EF139" s="126"/>
      <c r="EG139" s="126"/>
      <c r="EH139" s="126"/>
      <c r="EI139" s="126"/>
      <c r="EJ139" s="126"/>
      <c r="EK139" s="126"/>
      <c r="EL139" s="126"/>
      <c r="EM139" s="126"/>
      <c r="EN139" s="126"/>
      <c r="EO139" s="126"/>
      <c r="EP139" s="126"/>
      <c r="EQ139" s="126"/>
      <c r="ER139" s="126"/>
      <c r="ES139" s="126"/>
      <c r="ET139" s="126"/>
      <c r="EU139" s="126"/>
      <c r="EV139" s="126"/>
      <c r="EW139" s="126"/>
      <c r="EX139" s="126"/>
      <c r="EY139" s="126"/>
      <c r="EZ139" s="126"/>
      <c r="FA139" s="126"/>
      <c r="FB139" s="126"/>
      <c r="FC139" s="126"/>
      <c r="FD139" s="126"/>
      <c r="FE139" s="126"/>
      <c r="FF139" s="126"/>
      <c r="FG139" s="126"/>
      <c r="FH139" s="126"/>
      <c r="FI139" s="126"/>
      <c r="FJ139" s="126"/>
      <c r="FK139" s="126"/>
      <c r="FL139" s="126"/>
      <c r="FM139" s="126"/>
      <c r="FN139" s="126"/>
      <c r="FO139" s="126"/>
      <c r="FP139" s="126"/>
      <c r="FQ139" s="126"/>
      <c r="FR139" s="126"/>
      <c r="FS139" s="126"/>
      <c r="FT139" s="126"/>
      <c r="FU139" s="126"/>
      <c r="FV139" s="126"/>
      <c r="FW139" s="126"/>
      <c r="FX139" s="126"/>
      <c r="FY139" s="126"/>
      <c r="FZ139" s="126"/>
      <c r="GA139" s="126"/>
      <c r="GB139" s="126"/>
      <c r="GC139" s="126"/>
      <c r="GD139" s="126"/>
      <c r="GE139" s="126"/>
      <c r="GF139" s="126"/>
      <c r="GG139" s="126"/>
      <c r="GH139" s="126"/>
      <c r="GI139" s="126"/>
      <c r="GJ139" s="126"/>
      <c r="GK139" s="126"/>
      <c r="GL139" s="126"/>
      <c r="GM139" s="126"/>
      <c r="GN139" s="126"/>
      <c r="GO139" s="126"/>
      <c r="GP139" s="126"/>
      <c r="GQ139" s="126"/>
      <c r="GR139" s="126"/>
      <c r="GS139" s="126"/>
      <c r="GT139" s="126"/>
      <c r="GU139" s="126"/>
      <c r="GV139" s="126"/>
      <c r="GW139" s="126"/>
      <c r="GX139" s="126"/>
      <c r="GY139" s="126"/>
      <c r="GZ139" s="126"/>
      <c r="HA139" s="126"/>
      <c r="HB139" s="126"/>
      <c r="HC139" s="126"/>
      <c r="HD139" s="126"/>
      <c r="HE139" s="126"/>
      <c r="HF139" s="126"/>
      <c r="HG139" s="126"/>
      <c r="HH139" s="126"/>
      <c r="HI139" s="126"/>
      <c r="HJ139" s="126"/>
      <c r="HK139" s="126"/>
      <c r="HL139" s="126"/>
      <c r="HM139" s="126"/>
      <c r="HN139" s="126"/>
      <c r="HO139" s="126"/>
      <c r="HP139" s="126"/>
      <c r="HQ139" s="126"/>
      <c r="HR139" s="126"/>
      <c r="HS139" s="126"/>
      <c r="HT139" s="126"/>
      <c r="HU139" s="126"/>
      <c r="HV139" s="126"/>
      <c r="HW139" s="126"/>
      <c r="HX139" s="126"/>
      <c r="HY139" s="126"/>
      <c r="HZ139" s="126"/>
      <c r="IA139" s="126"/>
      <c r="IB139" s="126"/>
      <c r="IC139" s="126"/>
      <c r="ID139" s="126"/>
      <c r="IE139" s="126"/>
      <c r="IF139" s="126"/>
      <c r="IG139" s="126"/>
      <c r="IH139" s="126"/>
      <c r="II139" s="126"/>
      <c r="IJ139" s="126"/>
      <c r="IK139" s="126"/>
      <c r="IL139" s="126"/>
      <c r="IM139" s="126"/>
      <c r="IN139" s="126"/>
      <c r="IO139" s="126"/>
      <c r="IP139" s="126"/>
      <c r="IQ139" s="126"/>
      <c r="IR139" s="126"/>
      <c r="IS139" s="126"/>
      <c r="IT139" s="126"/>
      <c r="IU139" s="126"/>
    </row>
    <row r="140" spans="1:255" s="127" customFormat="1" ht="85.5">
      <c r="A140" s="130" t="s">
        <v>833</v>
      </c>
      <c r="B140" s="125"/>
      <c r="C140" s="125"/>
      <c r="D140" s="126"/>
      <c r="E140" s="126"/>
      <c r="F140" s="126"/>
      <c r="G140" s="126"/>
      <c r="H140" s="126"/>
      <c r="I140" s="126"/>
      <c r="J140" s="126"/>
      <c r="K140" s="126"/>
      <c r="L140" s="126"/>
      <c r="M140" s="126"/>
      <c r="N140" s="126"/>
      <c r="O140" s="126"/>
      <c r="P140" s="126"/>
      <c r="Q140" s="126"/>
      <c r="R140" s="126"/>
      <c r="S140" s="126"/>
      <c r="T140" s="126"/>
      <c r="U140" s="126"/>
      <c r="V140" s="126"/>
      <c r="W140" s="126"/>
      <c r="X140" s="126"/>
      <c r="Y140" s="126"/>
      <c r="Z140" s="126"/>
      <c r="AA140" s="126"/>
      <c r="AB140" s="126"/>
      <c r="AC140" s="126"/>
      <c r="AD140" s="126"/>
      <c r="AE140" s="126"/>
      <c r="AF140" s="126"/>
      <c r="AG140" s="126"/>
      <c r="AH140" s="126"/>
      <c r="AI140" s="126"/>
      <c r="AJ140" s="126"/>
      <c r="AK140" s="126"/>
      <c r="AL140" s="126"/>
      <c r="AM140" s="126"/>
      <c r="AN140" s="126"/>
      <c r="AO140" s="126"/>
      <c r="AP140" s="126"/>
      <c r="AQ140" s="126"/>
      <c r="AR140" s="126"/>
      <c r="AS140" s="126"/>
      <c r="AT140" s="126"/>
      <c r="AU140" s="126"/>
      <c r="AV140" s="126"/>
      <c r="AW140" s="126"/>
      <c r="AX140" s="126"/>
      <c r="AY140" s="126"/>
      <c r="AZ140" s="126"/>
      <c r="BA140" s="126"/>
      <c r="BB140" s="126"/>
      <c r="BC140" s="126"/>
      <c r="BD140" s="126"/>
      <c r="BE140" s="126"/>
      <c r="BF140" s="126"/>
      <c r="BG140" s="126"/>
      <c r="BH140" s="126"/>
      <c r="BI140" s="126"/>
      <c r="BJ140" s="126"/>
      <c r="BK140" s="126"/>
      <c r="BL140" s="126"/>
      <c r="BM140" s="126"/>
      <c r="BN140" s="126"/>
      <c r="BO140" s="126"/>
      <c r="BP140" s="126"/>
      <c r="BQ140" s="126"/>
      <c r="BR140" s="126"/>
      <c r="BS140" s="126"/>
      <c r="BT140" s="126"/>
      <c r="BU140" s="126"/>
      <c r="BV140" s="126"/>
      <c r="BW140" s="126"/>
      <c r="BX140" s="126"/>
      <c r="BY140" s="126"/>
      <c r="BZ140" s="126"/>
      <c r="CA140" s="126"/>
      <c r="CB140" s="126"/>
      <c r="CC140" s="126"/>
      <c r="CD140" s="126"/>
      <c r="CE140" s="126"/>
      <c r="CF140" s="126"/>
      <c r="CG140" s="126"/>
      <c r="CH140" s="126"/>
      <c r="CI140" s="126"/>
      <c r="CJ140" s="126"/>
      <c r="CK140" s="126"/>
      <c r="CL140" s="126"/>
      <c r="CM140" s="126"/>
      <c r="CN140" s="126"/>
      <c r="CO140" s="126"/>
      <c r="CP140" s="126"/>
      <c r="CQ140" s="126"/>
      <c r="CR140" s="126"/>
      <c r="CS140" s="126"/>
      <c r="CT140" s="126"/>
      <c r="CU140" s="126"/>
      <c r="CV140" s="126"/>
      <c r="CW140" s="126"/>
      <c r="CX140" s="126"/>
      <c r="CY140" s="126"/>
      <c r="CZ140" s="126"/>
      <c r="DA140" s="126"/>
      <c r="DB140" s="126"/>
      <c r="DC140" s="126"/>
      <c r="DD140" s="126"/>
      <c r="DE140" s="126"/>
      <c r="DF140" s="126"/>
      <c r="DG140" s="126"/>
      <c r="DH140" s="126"/>
      <c r="DI140" s="126"/>
      <c r="DJ140" s="126"/>
      <c r="DK140" s="126"/>
      <c r="DL140" s="126"/>
      <c r="DM140" s="126"/>
      <c r="DN140" s="126"/>
      <c r="DO140" s="126"/>
      <c r="DP140" s="126"/>
      <c r="DQ140" s="126"/>
      <c r="DR140" s="126"/>
      <c r="DS140" s="126"/>
      <c r="DT140" s="126"/>
      <c r="DU140" s="126"/>
      <c r="DV140" s="126"/>
      <c r="DW140" s="126"/>
      <c r="DX140" s="126"/>
      <c r="DY140" s="126"/>
      <c r="DZ140" s="126"/>
      <c r="EA140" s="126"/>
      <c r="EB140" s="126"/>
      <c r="EC140" s="126"/>
      <c r="ED140" s="126"/>
      <c r="EE140" s="126"/>
      <c r="EF140" s="126"/>
      <c r="EG140" s="126"/>
      <c r="EH140" s="126"/>
      <c r="EI140" s="126"/>
      <c r="EJ140" s="126"/>
      <c r="EK140" s="126"/>
      <c r="EL140" s="126"/>
      <c r="EM140" s="126"/>
      <c r="EN140" s="126"/>
      <c r="EO140" s="126"/>
      <c r="EP140" s="126"/>
      <c r="EQ140" s="126"/>
      <c r="ER140" s="126"/>
      <c r="ES140" s="126"/>
      <c r="ET140" s="126"/>
      <c r="EU140" s="126"/>
      <c r="EV140" s="126"/>
      <c r="EW140" s="126"/>
      <c r="EX140" s="126"/>
      <c r="EY140" s="126"/>
      <c r="EZ140" s="126"/>
      <c r="FA140" s="126"/>
      <c r="FB140" s="126"/>
      <c r="FC140" s="126"/>
      <c r="FD140" s="126"/>
      <c r="FE140" s="126"/>
      <c r="FF140" s="126"/>
      <c r="FG140" s="126"/>
      <c r="FH140" s="126"/>
      <c r="FI140" s="126"/>
      <c r="FJ140" s="126"/>
      <c r="FK140" s="126"/>
      <c r="FL140" s="126"/>
      <c r="FM140" s="126"/>
      <c r="FN140" s="126"/>
      <c r="FO140" s="126"/>
      <c r="FP140" s="126"/>
      <c r="FQ140" s="126"/>
      <c r="FR140" s="126"/>
      <c r="FS140" s="126"/>
      <c r="FT140" s="126"/>
      <c r="FU140" s="126"/>
      <c r="FV140" s="126"/>
      <c r="FW140" s="126"/>
      <c r="FX140" s="126"/>
      <c r="FY140" s="126"/>
      <c r="FZ140" s="126"/>
      <c r="GA140" s="126"/>
      <c r="GB140" s="126"/>
      <c r="GC140" s="126"/>
      <c r="GD140" s="126"/>
      <c r="GE140" s="126"/>
      <c r="GF140" s="126"/>
      <c r="GG140" s="126"/>
      <c r="GH140" s="126"/>
      <c r="GI140" s="126"/>
      <c r="GJ140" s="126"/>
      <c r="GK140" s="126"/>
      <c r="GL140" s="126"/>
      <c r="GM140" s="126"/>
      <c r="GN140" s="126"/>
      <c r="GO140" s="126"/>
      <c r="GP140" s="126"/>
      <c r="GQ140" s="126"/>
      <c r="GR140" s="126"/>
      <c r="GS140" s="126"/>
      <c r="GT140" s="126"/>
      <c r="GU140" s="126"/>
      <c r="GV140" s="126"/>
      <c r="GW140" s="126"/>
      <c r="GX140" s="126"/>
      <c r="GY140" s="126"/>
      <c r="GZ140" s="126"/>
      <c r="HA140" s="126"/>
      <c r="HB140" s="126"/>
      <c r="HC140" s="126"/>
      <c r="HD140" s="126"/>
      <c r="HE140" s="126"/>
      <c r="HF140" s="126"/>
      <c r="HG140" s="126"/>
      <c r="HH140" s="126"/>
      <c r="HI140" s="126"/>
      <c r="HJ140" s="126"/>
      <c r="HK140" s="126"/>
      <c r="HL140" s="126"/>
      <c r="HM140" s="126"/>
      <c r="HN140" s="126"/>
      <c r="HO140" s="126"/>
      <c r="HP140" s="126"/>
      <c r="HQ140" s="126"/>
      <c r="HR140" s="126"/>
      <c r="HS140" s="126"/>
      <c r="HT140" s="126"/>
      <c r="HU140" s="126"/>
      <c r="HV140" s="126"/>
      <c r="HW140" s="126"/>
      <c r="HX140" s="126"/>
      <c r="HY140" s="126"/>
      <c r="HZ140" s="126"/>
      <c r="IA140" s="126"/>
      <c r="IB140" s="126"/>
      <c r="IC140" s="126"/>
      <c r="ID140" s="126"/>
      <c r="IE140" s="126"/>
      <c r="IF140" s="126"/>
      <c r="IG140" s="126"/>
      <c r="IH140" s="126"/>
      <c r="II140" s="126"/>
      <c r="IJ140" s="126"/>
      <c r="IK140" s="126"/>
      <c r="IL140" s="126"/>
      <c r="IM140" s="126"/>
      <c r="IN140" s="126"/>
      <c r="IO140" s="126"/>
      <c r="IP140" s="126"/>
      <c r="IQ140" s="126"/>
      <c r="IR140" s="126"/>
      <c r="IS140" s="126"/>
      <c r="IT140" s="126"/>
      <c r="IU140" s="126"/>
    </row>
    <row r="141" spans="1:255" s="127" customFormat="1">
      <c r="A141" s="130"/>
      <c r="B141" s="125"/>
      <c r="C141" s="125"/>
      <c r="D141" s="126"/>
      <c r="E141" s="126"/>
      <c r="F141" s="126"/>
      <c r="G141" s="126"/>
      <c r="H141" s="126"/>
      <c r="I141" s="126"/>
      <c r="J141" s="126"/>
      <c r="K141" s="126"/>
      <c r="L141" s="126"/>
      <c r="M141" s="126"/>
      <c r="N141" s="126"/>
      <c r="O141" s="126"/>
      <c r="P141" s="126"/>
      <c r="Q141" s="126"/>
      <c r="R141" s="126"/>
      <c r="S141" s="126"/>
      <c r="T141" s="126"/>
      <c r="U141" s="126"/>
      <c r="V141" s="126"/>
      <c r="W141" s="126"/>
      <c r="X141" s="126"/>
      <c r="Y141" s="126"/>
      <c r="Z141" s="126"/>
      <c r="AA141" s="126"/>
      <c r="AB141" s="126"/>
      <c r="AC141" s="126"/>
      <c r="AD141" s="126"/>
      <c r="AE141" s="126"/>
      <c r="AF141" s="126"/>
      <c r="AG141" s="126"/>
      <c r="AH141" s="126"/>
      <c r="AI141" s="126"/>
      <c r="AJ141" s="126"/>
      <c r="AK141" s="126"/>
      <c r="AL141" s="126"/>
      <c r="AM141" s="126"/>
      <c r="AN141" s="126"/>
      <c r="AO141" s="126"/>
      <c r="AP141" s="126"/>
      <c r="AQ141" s="126"/>
      <c r="AR141" s="126"/>
      <c r="AS141" s="126"/>
      <c r="AT141" s="126"/>
      <c r="AU141" s="126"/>
      <c r="AV141" s="126"/>
      <c r="AW141" s="126"/>
      <c r="AX141" s="126"/>
      <c r="AY141" s="126"/>
      <c r="AZ141" s="126"/>
      <c r="BA141" s="126"/>
      <c r="BB141" s="126"/>
      <c r="BC141" s="126"/>
      <c r="BD141" s="126"/>
      <c r="BE141" s="126"/>
      <c r="BF141" s="126"/>
      <c r="BG141" s="126"/>
      <c r="BH141" s="126"/>
      <c r="BI141" s="126"/>
      <c r="BJ141" s="126"/>
      <c r="BK141" s="126"/>
      <c r="BL141" s="126"/>
      <c r="BM141" s="126"/>
      <c r="BN141" s="126"/>
      <c r="BO141" s="126"/>
      <c r="BP141" s="126"/>
      <c r="BQ141" s="126"/>
      <c r="BR141" s="126"/>
      <c r="BS141" s="126"/>
      <c r="BT141" s="126"/>
      <c r="BU141" s="126"/>
      <c r="BV141" s="126"/>
      <c r="BW141" s="126"/>
      <c r="BX141" s="126"/>
      <c r="BY141" s="126"/>
      <c r="BZ141" s="126"/>
      <c r="CA141" s="126"/>
      <c r="CB141" s="126"/>
      <c r="CC141" s="126"/>
      <c r="CD141" s="126"/>
      <c r="CE141" s="126"/>
      <c r="CF141" s="126"/>
      <c r="CG141" s="126"/>
      <c r="CH141" s="126"/>
      <c r="CI141" s="126"/>
      <c r="CJ141" s="126"/>
      <c r="CK141" s="126"/>
      <c r="CL141" s="126"/>
      <c r="CM141" s="126"/>
      <c r="CN141" s="126"/>
      <c r="CO141" s="126"/>
      <c r="CP141" s="126"/>
      <c r="CQ141" s="126"/>
      <c r="CR141" s="126"/>
      <c r="CS141" s="126"/>
      <c r="CT141" s="126"/>
      <c r="CU141" s="126"/>
      <c r="CV141" s="126"/>
      <c r="CW141" s="126"/>
      <c r="CX141" s="126"/>
      <c r="CY141" s="126"/>
      <c r="CZ141" s="126"/>
      <c r="DA141" s="126"/>
      <c r="DB141" s="126"/>
      <c r="DC141" s="126"/>
      <c r="DD141" s="126"/>
      <c r="DE141" s="126"/>
      <c r="DF141" s="126"/>
      <c r="DG141" s="126"/>
      <c r="DH141" s="126"/>
      <c r="DI141" s="126"/>
      <c r="DJ141" s="126"/>
      <c r="DK141" s="126"/>
      <c r="DL141" s="126"/>
      <c r="DM141" s="126"/>
      <c r="DN141" s="126"/>
      <c r="DO141" s="126"/>
      <c r="DP141" s="126"/>
      <c r="DQ141" s="126"/>
      <c r="DR141" s="126"/>
      <c r="DS141" s="126"/>
      <c r="DT141" s="126"/>
      <c r="DU141" s="126"/>
      <c r="DV141" s="126"/>
      <c r="DW141" s="126"/>
      <c r="DX141" s="126"/>
      <c r="DY141" s="126"/>
      <c r="DZ141" s="126"/>
      <c r="EA141" s="126"/>
      <c r="EB141" s="126"/>
      <c r="EC141" s="126"/>
      <c r="ED141" s="126"/>
      <c r="EE141" s="126"/>
      <c r="EF141" s="126"/>
      <c r="EG141" s="126"/>
      <c r="EH141" s="126"/>
      <c r="EI141" s="126"/>
      <c r="EJ141" s="126"/>
      <c r="EK141" s="126"/>
      <c r="EL141" s="126"/>
      <c r="EM141" s="126"/>
      <c r="EN141" s="126"/>
      <c r="EO141" s="126"/>
      <c r="EP141" s="126"/>
      <c r="EQ141" s="126"/>
      <c r="ER141" s="126"/>
      <c r="ES141" s="126"/>
      <c r="ET141" s="126"/>
      <c r="EU141" s="126"/>
      <c r="EV141" s="126"/>
      <c r="EW141" s="126"/>
      <c r="EX141" s="126"/>
      <c r="EY141" s="126"/>
      <c r="EZ141" s="126"/>
      <c r="FA141" s="126"/>
      <c r="FB141" s="126"/>
      <c r="FC141" s="126"/>
      <c r="FD141" s="126"/>
      <c r="FE141" s="126"/>
      <c r="FF141" s="126"/>
      <c r="FG141" s="126"/>
      <c r="FH141" s="126"/>
      <c r="FI141" s="126"/>
      <c r="FJ141" s="126"/>
      <c r="FK141" s="126"/>
      <c r="FL141" s="126"/>
      <c r="FM141" s="126"/>
      <c r="FN141" s="126"/>
      <c r="FO141" s="126"/>
      <c r="FP141" s="126"/>
      <c r="FQ141" s="126"/>
      <c r="FR141" s="126"/>
      <c r="FS141" s="126"/>
      <c r="FT141" s="126"/>
      <c r="FU141" s="126"/>
      <c r="FV141" s="126"/>
      <c r="FW141" s="126"/>
      <c r="FX141" s="126"/>
      <c r="FY141" s="126"/>
      <c r="FZ141" s="126"/>
      <c r="GA141" s="126"/>
      <c r="GB141" s="126"/>
      <c r="GC141" s="126"/>
      <c r="GD141" s="126"/>
      <c r="GE141" s="126"/>
      <c r="GF141" s="126"/>
      <c r="GG141" s="126"/>
      <c r="GH141" s="126"/>
      <c r="GI141" s="126"/>
      <c r="GJ141" s="126"/>
      <c r="GK141" s="126"/>
      <c r="GL141" s="126"/>
      <c r="GM141" s="126"/>
      <c r="GN141" s="126"/>
      <c r="GO141" s="126"/>
      <c r="GP141" s="126"/>
      <c r="GQ141" s="126"/>
      <c r="GR141" s="126"/>
      <c r="GS141" s="126"/>
      <c r="GT141" s="126"/>
      <c r="GU141" s="126"/>
      <c r="GV141" s="126"/>
      <c r="GW141" s="126"/>
      <c r="GX141" s="126"/>
      <c r="GY141" s="126"/>
      <c r="GZ141" s="126"/>
      <c r="HA141" s="126"/>
      <c r="HB141" s="126"/>
      <c r="HC141" s="126"/>
      <c r="HD141" s="126"/>
      <c r="HE141" s="126"/>
      <c r="HF141" s="126"/>
      <c r="HG141" s="126"/>
      <c r="HH141" s="126"/>
      <c r="HI141" s="126"/>
      <c r="HJ141" s="126"/>
      <c r="HK141" s="126"/>
      <c r="HL141" s="126"/>
      <c r="HM141" s="126"/>
      <c r="HN141" s="126"/>
      <c r="HO141" s="126"/>
      <c r="HP141" s="126"/>
      <c r="HQ141" s="126"/>
      <c r="HR141" s="126"/>
      <c r="HS141" s="126"/>
      <c r="HT141" s="126"/>
      <c r="HU141" s="126"/>
      <c r="HV141" s="126"/>
      <c r="HW141" s="126"/>
      <c r="HX141" s="126"/>
      <c r="HY141" s="126"/>
      <c r="HZ141" s="126"/>
      <c r="IA141" s="126"/>
      <c r="IB141" s="126"/>
      <c r="IC141" s="126"/>
      <c r="ID141" s="126"/>
      <c r="IE141" s="126"/>
      <c r="IF141" s="126"/>
      <c r="IG141" s="126"/>
      <c r="IH141" s="126"/>
      <c r="II141" s="126"/>
      <c r="IJ141" s="126"/>
      <c r="IK141" s="126"/>
      <c r="IL141" s="126"/>
      <c r="IM141" s="126"/>
      <c r="IN141" s="126"/>
      <c r="IO141" s="126"/>
      <c r="IP141" s="126"/>
      <c r="IQ141" s="126"/>
      <c r="IR141" s="126"/>
      <c r="IS141" s="126"/>
      <c r="IT141" s="126"/>
      <c r="IU141" s="126"/>
    </row>
    <row r="142" spans="1:255" s="127" customFormat="1" ht="15">
      <c r="A142" s="59" t="s">
        <v>2173</v>
      </c>
      <c r="B142" s="125"/>
      <c r="C142" s="125"/>
      <c r="D142" s="126"/>
      <c r="E142" s="126"/>
      <c r="F142" s="126"/>
      <c r="G142" s="126"/>
      <c r="H142" s="126"/>
      <c r="I142" s="126"/>
      <c r="J142" s="126"/>
      <c r="K142" s="126"/>
      <c r="L142" s="126"/>
      <c r="M142" s="126"/>
      <c r="N142" s="126"/>
      <c r="O142" s="126"/>
      <c r="P142" s="126"/>
      <c r="Q142" s="126"/>
      <c r="R142" s="126"/>
      <c r="S142" s="126"/>
      <c r="T142" s="126"/>
      <c r="U142" s="126"/>
      <c r="V142" s="126"/>
      <c r="W142" s="126"/>
      <c r="X142" s="126"/>
      <c r="Y142" s="126"/>
      <c r="Z142" s="126"/>
      <c r="AA142" s="126"/>
      <c r="AB142" s="126"/>
      <c r="AC142" s="126"/>
      <c r="AD142" s="126"/>
      <c r="AE142" s="126"/>
      <c r="AF142" s="126"/>
      <c r="AG142" s="126"/>
      <c r="AH142" s="126"/>
      <c r="AI142" s="126"/>
      <c r="AJ142" s="126"/>
      <c r="AK142" s="126"/>
      <c r="AL142" s="126"/>
      <c r="AM142" s="126"/>
      <c r="AN142" s="126"/>
      <c r="AO142" s="126"/>
      <c r="AP142" s="126"/>
      <c r="AQ142" s="126"/>
      <c r="AR142" s="126"/>
      <c r="AS142" s="126"/>
      <c r="AT142" s="126"/>
      <c r="AU142" s="126"/>
      <c r="AV142" s="126"/>
      <c r="AW142" s="126"/>
      <c r="AX142" s="126"/>
      <c r="AY142" s="126"/>
      <c r="AZ142" s="126"/>
      <c r="BA142" s="126"/>
      <c r="BB142" s="126"/>
      <c r="BC142" s="126"/>
      <c r="BD142" s="126"/>
      <c r="BE142" s="126"/>
      <c r="BF142" s="126"/>
      <c r="BG142" s="126"/>
      <c r="BH142" s="126"/>
      <c r="BI142" s="126"/>
      <c r="BJ142" s="126"/>
      <c r="BK142" s="126"/>
      <c r="BL142" s="126"/>
      <c r="BM142" s="126"/>
      <c r="BN142" s="126"/>
      <c r="BO142" s="126"/>
      <c r="BP142" s="126"/>
      <c r="BQ142" s="126"/>
      <c r="BR142" s="126"/>
      <c r="BS142" s="126"/>
      <c r="BT142" s="126"/>
      <c r="BU142" s="126"/>
      <c r="BV142" s="126"/>
      <c r="BW142" s="126"/>
      <c r="BX142" s="126"/>
      <c r="BY142" s="126"/>
      <c r="BZ142" s="126"/>
      <c r="CA142" s="126"/>
      <c r="CB142" s="126"/>
      <c r="CC142" s="126"/>
      <c r="CD142" s="126"/>
      <c r="CE142" s="126"/>
      <c r="CF142" s="126"/>
      <c r="CG142" s="126"/>
      <c r="CH142" s="126"/>
      <c r="CI142" s="126"/>
      <c r="CJ142" s="126"/>
      <c r="CK142" s="126"/>
      <c r="CL142" s="126"/>
      <c r="CM142" s="126"/>
      <c r="CN142" s="126"/>
      <c r="CO142" s="126"/>
      <c r="CP142" s="126"/>
      <c r="CQ142" s="126"/>
      <c r="CR142" s="126"/>
      <c r="CS142" s="126"/>
      <c r="CT142" s="126"/>
      <c r="CU142" s="126"/>
      <c r="CV142" s="126"/>
      <c r="CW142" s="126"/>
      <c r="CX142" s="126"/>
      <c r="CY142" s="126"/>
      <c r="CZ142" s="126"/>
      <c r="DA142" s="126"/>
      <c r="DB142" s="126"/>
      <c r="DC142" s="126"/>
      <c r="DD142" s="126"/>
      <c r="DE142" s="126"/>
      <c r="DF142" s="126"/>
      <c r="DG142" s="126"/>
      <c r="DH142" s="126"/>
      <c r="DI142" s="126"/>
      <c r="DJ142" s="126"/>
      <c r="DK142" s="126"/>
      <c r="DL142" s="126"/>
      <c r="DM142" s="126"/>
      <c r="DN142" s="126"/>
      <c r="DO142" s="126"/>
      <c r="DP142" s="126"/>
      <c r="DQ142" s="126"/>
      <c r="DR142" s="126"/>
      <c r="DS142" s="126"/>
      <c r="DT142" s="126"/>
      <c r="DU142" s="126"/>
      <c r="DV142" s="126"/>
      <c r="DW142" s="126"/>
      <c r="DX142" s="126"/>
      <c r="DY142" s="126"/>
      <c r="DZ142" s="126"/>
      <c r="EA142" s="126"/>
      <c r="EB142" s="126"/>
      <c r="EC142" s="126"/>
      <c r="ED142" s="126"/>
      <c r="EE142" s="126"/>
      <c r="EF142" s="126"/>
      <c r="EG142" s="126"/>
      <c r="EH142" s="126"/>
      <c r="EI142" s="126"/>
      <c r="EJ142" s="126"/>
      <c r="EK142" s="126"/>
      <c r="EL142" s="126"/>
      <c r="EM142" s="126"/>
      <c r="EN142" s="126"/>
      <c r="EO142" s="126"/>
      <c r="EP142" s="126"/>
      <c r="EQ142" s="126"/>
      <c r="ER142" s="126"/>
      <c r="ES142" s="126"/>
      <c r="ET142" s="126"/>
      <c r="EU142" s="126"/>
      <c r="EV142" s="126"/>
      <c r="EW142" s="126"/>
      <c r="EX142" s="126"/>
      <c r="EY142" s="126"/>
      <c r="EZ142" s="126"/>
      <c r="FA142" s="126"/>
      <c r="FB142" s="126"/>
      <c r="FC142" s="126"/>
      <c r="FD142" s="126"/>
      <c r="FE142" s="126"/>
      <c r="FF142" s="126"/>
      <c r="FG142" s="126"/>
      <c r="FH142" s="126"/>
      <c r="FI142" s="126"/>
      <c r="FJ142" s="126"/>
      <c r="FK142" s="126"/>
      <c r="FL142" s="126"/>
      <c r="FM142" s="126"/>
      <c r="FN142" s="126"/>
      <c r="FO142" s="126"/>
      <c r="FP142" s="126"/>
      <c r="FQ142" s="126"/>
      <c r="FR142" s="126"/>
      <c r="FS142" s="126"/>
      <c r="FT142" s="126"/>
      <c r="FU142" s="126"/>
      <c r="FV142" s="126"/>
      <c r="FW142" s="126"/>
      <c r="FX142" s="126"/>
      <c r="FY142" s="126"/>
      <c r="FZ142" s="126"/>
      <c r="GA142" s="126"/>
      <c r="GB142" s="126"/>
      <c r="GC142" s="126"/>
      <c r="GD142" s="126"/>
      <c r="GE142" s="126"/>
      <c r="GF142" s="126"/>
      <c r="GG142" s="126"/>
      <c r="GH142" s="126"/>
      <c r="GI142" s="126"/>
      <c r="GJ142" s="126"/>
      <c r="GK142" s="126"/>
      <c r="GL142" s="126"/>
      <c r="GM142" s="126"/>
      <c r="GN142" s="126"/>
      <c r="GO142" s="126"/>
      <c r="GP142" s="126"/>
      <c r="GQ142" s="126"/>
      <c r="GR142" s="126"/>
      <c r="GS142" s="126"/>
      <c r="GT142" s="126"/>
      <c r="GU142" s="126"/>
      <c r="GV142" s="126"/>
      <c r="GW142" s="126"/>
      <c r="GX142" s="126"/>
      <c r="GY142" s="126"/>
      <c r="GZ142" s="126"/>
      <c r="HA142" s="126"/>
      <c r="HB142" s="126"/>
      <c r="HC142" s="126"/>
      <c r="HD142" s="126"/>
      <c r="HE142" s="126"/>
      <c r="HF142" s="126"/>
      <c r="HG142" s="126"/>
      <c r="HH142" s="126"/>
      <c r="HI142" s="126"/>
      <c r="HJ142" s="126"/>
      <c r="HK142" s="126"/>
      <c r="HL142" s="126"/>
      <c r="HM142" s="126"/>
      <c r="HN142" s="126"/>
      <c r="HO142" s="126"/>
      <c r="HP142" s="126"/>
      <c r="HQ142" s="126"/>
      <c r="HR142" s="126"/>
      <c r="HS142" s="126"/>
      <c r="HT142" s="126"/>
      <c r="HU142" s="126"/>
      <c r="HV142" s="126"/>
      <c r="HW142" s="126"/>
      <c r="HX142" s="126"/>
      <c r="HY142" s="126"/>
      <c r="HZ142" s="126"/>
      <c r="IA142" s="126"/>
      <c r="IB142" s="126"/>
      <c r="IC142" s="126"/>
      <c r="ID142" s="126"/>
      <c r="IE142" s="126"/>
      <c r="IF142" s="126"/>
      <c r="IG142" s="126"/>
      <c r="IH142" s="126"/>
      <c r="II142" s="126"/>
      <c r="IJ142" s="126"/>
      <c r="IK142" s="126"/>
      <c r="IL142" s="126"/>
      <c r="IM142" s="126"/>
      <c r="IN142" s="126"/>
      <c r="IO142" s="126"/>
      <c r="IP142" s="126"/>
      <c r="IQ142" s="126"/>
      <c r="IR142" s="126"/>
      <c r="IS142" s="126"/>
      <c r="IT142" s="126"/>
      <c r="IU142" s="126"/>
    </row>
    <row r="143" spans="1:255" s="127" customFormat="1" ht="42.75">
      <c r="A143" s="1091" t="s">
        <v>2174</v>
      </c>
      <c r="B143" s="125"/>
      <c r="C143" s="125"/>
      <c r="D143" s="126"/>
      <c r="E143" s="126"/>
      <c r="F143" s="126"/>
      <c r="G143" s="126"/>
      <c r="H143" s="126"/>
      <c r="I143" s="126"/>
      <c r="J143" s="126"/>
      <c r="K143" s="126"/>
      <c r="L143" s="126"/>
      <c r="M143" s="126"/>
      <c r="N143" s="126"/>
      <c r="O143" s="126"/>
      <c r="P143" s="126"/>
      <c r="Q143" s="126"/>
      <c r="R143" s="126"/>
      <c r="S143" s="126"/>
      <c r="T143" s="126"/>
      <c r="U143" s="126"/>
      <c r="V143" s="126"/>
      <c r="W143" s="126"/>
      <c r="X143" s="126"/>
      <c r="Y143" s="126"/>
      <c r="Z143" s="126"/>
      <c r="AA143" s="126"/>
      <c r="AB143" s="126"/>
      <c r="AC143" s="126"/>
      <c r="AD143" s="126"/>
      <c r="AE143" s="126"/>
      <c r="AF143" s="126"/>
      <c r="AG143" s="126"/>
      <c r="AH143" s="126"/>
      <c r="AI143" s="126"/>
      <c r="AJ143" s="126"/>
      <c r="AK143" s="126"/>
      <c r="AL143" s="126"/>
      <c r="AM143" s="126"/>
      <c r="AN143" s="126"/>
      <c r="AO143" s="126"/>
      <c r="AP143" s="126"/>
      <c r="AQ143" s="126"/>
      <c r="AR143" s="126"/>
      <c r="AS143" s="126"/>
      <c r="AT143" s="126"/>
      <c r="AU143" s="126"/>
      <c r="AV143" s="126"/>
      <c r="AW143" s="126"/>
      <c r="AX143" s="126"/>
      <c r="AY143" s="126"/>
      <c r="AZ143" s="126"/>
      <c r="BA143" s="126"/>
      <c r="BB143" s="126"/>
      <c r="BC143" s="126"/>
      <c r="BD143" s="126"/>
      <c r="BE143" s="126"/>
      <c r="BF143" s="126"/>
      <c r="BG143" s="126"/>
      <c r="BH143" s="126"/>
      <c r="BI143" s="126"/>
      <c r="BJ143" s="126"/>
      <c r="BK143" s="126"/>
      <c r="BL143" s="126"/>
      <c r="BM143" s="126"/>
      <c r="BN143" s="126"/>
      <c r="BO143" s="126"/>
      <c r="BP143" s="126"/>
      <c r="BQ143" s="126"/>
      <c r="BR143" s="126"/>
      <c r="BS143" s="126"/>
      <c r="BT143" s="126"/>
      <c r="BU143" s="126"/>
      <c r="BV143" s="126"/>
      <c r="BW143" s="126"/>
      <c r="BX143" s="126"/>
      <c r="BY143" s="126"/>
      <c r="BZ143" s="126"/>
      <c r="CA143" s="126"/>
      <c r="CB143" s="126"/>
      <c r="CC143" s="126"/>
      <c r="CD143" s="126"/>
      <c r="CE143" s="126"/>
      <c r="CF143" s="126"/>
      <c r="CG143" s="126"/>
      <c r="CH143" s="126"/>
      <c r="CI143" s="126"/>
      <c r="CJ143" s="126"/>
      <c r="CK143" s="126"/>
      <c r="CL143" s="126"/>
      <c r="CM143" s="126"/>
      <c r="CN143" s="126"/>
      <c r="CO143" s="126"/>
      <c r="CP143" s="126"/>
      <c r="CQ143" s="126"/>
      <c r="CR143" s="126"/>
      <c r="CS143" s="126"/>
      <c r="CT143" s="126"/>
      <c r="CU143" s="126"/>
      <c r="CV143" s="126"/>
      <c r="CW143" s="126"/>
      <c r="CX143" s="126"/>
      <c r="CY143" s="126"/>
      <c r="CZ143" s="126"/>
      <c r="DA143" s="126"/>
      <c r="DB143" s="126"/>
      <c r="DC143" s="126"/>
      <c r="DD143" s="126"/>
      <c r="DE143" s="126"/>
      <c r="DF143" s="126"/>
      <c r="DG143" s="126"/>
      <c r="DH143" s="126"/>
      <c r="DI143" s="126"/>
      <c r="DJ143" s="126"/>
      <c r="DK143" s="126"/>
      <c r="DL143" s="126"/>
      <c r="DM143" s="126"/>
      <c r="DN143" s="126"/>
      <c r="DO143" s="126"/>
      <c r="DP143" s="126"/>
      <c r="DQ143" s="126"/>
      <c r="DR143" s="126"/>
      <c r="DS143" s="126"/>
      <c r="DT143" s="126"/>
      <c r="DU143" s="126"/>
      <c r="DV143" s="126"/>
      <c r="DW143" s="126"/>
      <c r="DX143" s="126"/>
      <c r="DY143" s="126"/>
      <c r="DZ143" s="126"/>
      <c r="EA143" s="126"/>
      <c r="EB143" s="126"/>
      <c r="EC143" s="126"/>
      <c r="ED143" s="126"/>
      <c r="EE143" s="126"/>
      <c r="EF143" s="126"/>
      <c r="EG143" s="126"/>
      <c r="EH143" s="126"/>
      <c r="EI143" s="126"/>
      <c r="EJ143" s="126"/>
      <c r="EK143" s="126"/>
      <c r="EL143" s="126"/>
      <c r="EM143" s="126"/>
      <c r="EN143" s="126"/>
      <c r="EO143" s="126"/>
      <c r="EP143" s="126"/>
      <c r="EQ143" s="126"/>
      <c r="ER143" s="126"/>
      <c r="ES143" s="126"/>
      <c r="ET143" s="126"/>
      <c r="EU143" s="126"/>
      <c r="EV143" s="126"/>
      <c r="EW143" s="126"/>
      <c r="EX143" s="126"/>
      <c r="EY143" s="126"/>
      <c r="EZ143" s="126"/>
      <c r="FA143" s="126"/>
      <c r="FB143" s="126"/>
      <c r="FC143" s="126"/>
      <c r="FD143" s="126"/>
      <c r="FE143" s="126"/>
      <c r="FF143" s="126"/>
      <c r="FG143" s="126"/>
      <c r="FH143" s="126"/>
      <c r="FI143" s="126"/>
      <c r="FJ143" s="126"/>
      <c r="FK143" s="126"/>
      <c r="FL143" s="126"/>
      <c r="FM143" s="126"/>
      <c r="FN143" s="126"/>
      <c r="FO143" s="126"/>
      <c r="FP143" s="126"/>
      <c r="FQ143" s="126"/>
      <c r="FR143" s="126"/>
      <c r="FS143" s="126"/>
      <c r="FT143" s="126"/>
      <c r="FU143" s="126"/>
      <c r="FV143" s="126"/>
      <c r="FW143" s="126"/>
      <c r="FX143" s="126"/>
      <c r="FY143" s="126"/>
      <c r="FZ143" s="126"/>
      <c r="GA143" s="126"/>
      <c r="GB143" s="126"/>
      <c r="GC143" s="126"/>
      <c r="GD143" s="126"/>
      <c r="GE143" s="126"/>
      <c r="GF143" s="126"/>
      <c r="GG143" s="126"/>
      <c r="GH143" s="126"/>
      <c r="GI143" s="126"/>
      <c r="GJ143" s="126"/>
      <c r="GK143" s="126"/>
      <c r="GL143" s="126"/>
      <c r="GM143" s="126"/>
      <c r="GN143" s="126"/>
      <c r="GO143" s="126"/>
      <c r="GP143" s="126"/>
      <c r="GQ143" s="126"/>
      <c r="GR143" s="126"/>
      <c r="GS143" s="126"/>
      <c r="GT143" s="126"/>
      <c r="GU143" s="126"/>
      <c r="GV143" s="126"/>
      <c r="GW143" s="126"/>
      <c r="GX143" s="126"/>
      <c r="GY143" s="126"/>
      <c r="GZ143" s="126"/>
      <c r="HA143" s="126"/>
      <c r="HB143" s="126"/>
      <c r="HC143" s="126"/>
      <c r="HD143" s="126"/>
      <c r="HE143" s="126"/>
      <c r="HF143" s="126"/>
      <c r="HG143" s="126"/>
      <c r="HH143" s="126"/>
      <c r="HI143" s="126"/>
      <c r="HJ143" s="126"/>
      <c r="HK143" s="126"/>
      <c r="HL143" s="126"/>
      <c r="HM143" s="126"/>
      <c r="HN143" s="126"/>
      <c r="HO143" s="126"/>
      <c r="HP143" s="126"/>
      <c r="HQ143" s="126"/>
      <c r="HR143" s="126"/>
      <c r="HS143" s="126"/>
      <c r="HT143" s="126"/>
      <c r="HU143" s="126"/>
      <c r="HV143" s="126"/>
      <c r="HW143" s="126"/>
      <c r="HX143" s="126"/>
      <c r="HY143" s="126"/>
      <c r="HZ143" s="126"/>
      <c r="IA143" s="126"/>
      <c r="IB143" s="126"/>
      <c r="IC143" s="126"/>
      <c r="ID143" s="126"/>
      <c r="IE143" s="126"/>
      <c r="IF143" s="126"/>
      <c r="IG143" s="126"/>
      <c r="IH143" s="126"/>
      <c r="II143" s="126"/>
      <c r="IJ143" s="126"/>
      <c r="IK143" s="126"/>
      <c r="IL143" s="126"/>
      <c r="IM143" s="126"/>
      <c r="IN143" s="126"/>
      <c r="IO143" s="126"/>
      <c r="IP143" s="126"/>
      <c r="IQ143" s="126"/>
      <c r="IR143" s="126"/>
      <c r="IS143" s="126"/>
      <c r="IT143" s="126"/>
      <c r="IU143" s="126"/>
    </row>
    <row r="144" spans="1:255" s="127" customFormat="1">
      <c r="A144" s="1091"/>
      <c r="B144" s="125"/>
      <c r="C144" s="125"/>
      <c r="D144" s="126"/>
      <c r="E144" s="126"/>
      <c r="F144" s="126"/>
      <c r="G144" s="126"/>
      <c r="H144" s="126"/>
      <c r="I144" s="126"/>
      <c r="J144" s="126"/>
      <c r="K144" s="126"/>
      <c r="L144" s="126"/>
      <c r="M144" s="126"/>
      <c r="N144" s="126"/>
      <c r="O144" s="126"/>
      <c r="P144" s="126"/>
      <c r="Q144" s="126"/>
      <c r="R144" s="126"/>
      <c r="S144" s="126"/>
      <c r="T144" s="126"/>
      <c r="U144" s="126"/>
      <c r="V144" s="126"/>
      <c r="W144" s="126"/>
      <c r="X144" s="126"/>
      <c r="Y144" s="126"/>
      <c r="Z144" s="126"/>
      <c r="AA144" s="126"/>
      <c r="AB144" s="126"/>
      <c r="AC144" s="126"/>
      <c r="AD144" s="126"/>
      <c r="AE144" s="126"/>
      <c r="AF144" s="126"/>
      <c r="AG144" s="126"/>
      <c r="AH144" s="126"/>
      <c r="AI144" s="126"/>
      <c r="AJ144" s="126"/>
      <c r="AK144" s="126"/>
      <c r="AL144" s="126"/>
      <c r="AM144" s="126"/>
      <c r="AN144" s="126"/>
      <c r="AO144" s="126"/>
      <c r="AP144" s="126"/>
      <c r="AQ144" s="126"/>
      <c r="AR144" s="126"/>
      <c r="AS144" s="126"/>
      <c r="AT144" s="126"/>
      <c r="AU144" s="126"/>
      <c r="AV144" s="126"/>
      <c r="AW144" s="126"/>
      <c r="AX144" s="126"/>
      <c r="AY144" s="126"/>
      <c r="AZ144" s="126"/>
      <c r="BA144" s="126"/>
      <c r="BB144" s="126"/>
      <c r="BC144" s="126"/>
      <c r="BD144" s="126"/>
      <c r="BE144" s="126"/>
      <c r="BF144" s="126"/>
      <c r="BG144" s="126"/>
      <c r="BH144" s="126"/>
      <c r="BI144" s="126"/>
      <c r="BJ144" s="126"/>
      <c r="BK144" s="126"/>
      <c r="BL144" s="126"/>
      <c r="BM144" s="126"/>
      <c r="BN144" s="126"/>
      <c r="BO144" s="126"/>
      <c r="BP144" s="126"/>
      <c r="BQ144" s="126"/>
      <c r="BR144" s="126"/>
      <c r="BS144" s="126"/>
      <c r="BT144" s="126"/>
      <c r="BU144" s="126"/>
      <c r="BV144" s="126"/>
      <c r="BW144" s="126"/>
      <c r="BX144" s="126"/>
      <c r="BY144" s="126"/>
      <c r="BZ144" s="126"/>
      <c r="CA144" s="126"/>
      <c r="CB144" s="126"/>
      <c r="CC144" s="126"/>
      <c r="CD144" s="126"/>
      <c r="CE144" s="126"/>
      <c r="CF144" s="126"/>
      <c r="CG144" s="126"/>
      <c r="CH144" s="126"/>
      <c r="CI144" s="126"/>
      <c r="CJ144" s="126"/>
      <c r="CK144" s="126"/>
      <c r="CL144" s="126"/>
      <c r="CM144" s="126"/>
      <c r="CN144" s="126"/>
      <c r="CO144" s="126"/>
      <c r="CP144" s="126"/>
      <c r="CQ144" s="126"/>
      <c r="CR144" s="126"/>
      <c r="CS144" s="126"/>
      <c r="CT144" s="126"/>
      <c r="CU144" s="126"/>
      <c r="CV144" s="126"/>
      <c r="CW144" s="126"/>
      <c r="CX144" s="126"/>
      <c r="CY144" s="126"/>
      <c r="CZ144" s="126"/>
      <c r="DA144" s="126"/>
      <c r="DB144" s="126"/>
      <c r="DC144" s="126"/>
      <c r="DD144" s="126"/>
      <c r="DE144" s="126"/>
      <c r="DF144" s="126"/>
      <c r="DG144" s="126"/>
      <c r="DH144" s="126"/>
      <c r="DI144" s="126"/>
      <c r="DJ144" s="126"/>
      <c r="DK144" s="126"/>
      <c r="DL144" s="126"/>
      <c r="DM144" s="126"/>
      <c r="DN144" s="126"/>
      <c r="DO144" s="126"/>
      <c r="DP144" s="126"/>
      <c r="DQ144" s="126"/>
      <c r="DR144" s="126"/>
      <c r="DS144" s="126"/>
      <c r="DT144" s="126"/>
      <c r="DU144" s="126"/>
      <c r="DV144" s="126"/>
      <c r="DW144" s="126"/>
      <c r="DX144" s="126"/>
      <c r="DY144" s="126"/>
      <c r="DZ144" s="126"/>
      <c r="EA144" s="126"/>
      <c r="EB144" s="126"/>
      <c r="EC144" s="126"/>
      <c r="ED144" s="126"/>
      <c r="EE144" s="126"/>
      <c r="EF144" s="126"/>
      <c r="EG144" s="126"/>
      <c r="EH144" s="126"/>
      <c r="EI144" s="126"/>
      <c r="EJ144" s="126"/>
      <c r="EK144" s="126"/>
      <c r="EL144" s="126"/>
      <c r="EM144" s="126"/>
      <c r="EN144" s="126"/>
      <c r="EO144" s="126"/>
      <c r="EP144" s="126"/>
      <c r="EQ144" s="126"/>
      <c r="ER144" s="126"/>
      <c r="ES144" s="126"/>
      <c r="ET144" s="126"/>
      <c r="EU144" s="126"/>
      <c r="EV144" s="126"/>
      <c r="EW144" s="126"/>
      <c r="EX144" s="126"/>
      <c r="EY144" s="126"/>
      <c r="EZ144" s="126"/>
      <c r="FA144" s="126"/>
      <c r="FB144" s="126"/>
      <c r="FC144" s="126"/>
      <c r="FD144" s="126"/>
      <c r="FE144" s="126"/>
      <c r="FF144" s="126"/>
      <c r="FG144" s="126"/>
      <c r="FH144" s="126"/>
      <c r="FI144" s="126"/>
      <c r="FJ144" s="126"/>
      <c r="FK144" s="126"/>
      <c r="FL144" s="126"/>
      <c r="FM144" s="126"/>
      <c r="FN144" s="126"/>
      <c r="FO144" s="126"/>
      <c r="FP144" s="126"/>
      <c r="FQ144" s="126"/>
      <c r="FR144" s="126"/>
      <c r="FS144" s="126"/>
      <c r="FT144" s="126"/>
      <c r="FU144" s="126"/>
      <c r="FV144" s="126"/>
      <c r="FW144" s="126"/>
      <c r="FX144" s="126"/>
      <c r="FY144" s="126"/>
      <c r="FZ144" s="126"/>
      <c r="GA144" s="126"/>
      <c r="GB144" s="126"/>
      <c r="GC144" s="126"/>
      <c r="GD144" s="126"/>
      <c r="GE144" s="126"/>
      <c r="GF144" s="126"/>
      <c r="GG144" s="126"/>
      <c r="GH144" s="126"/>
      <c r="GI144" s="126"/>
      <c r="GJ144" s="126"/>
      <c r="GK144" s="126"/>
      <c r="GL144" s="126"/>
      <c r="GM144" s="126"/>
      <c r="GN144" s="126"/>
      <c r="GO144" s="126"/>
      <c r="GP144" s="126"/>
      <c r="GQ144" s="126"/>
      <c r="GR144" s="126"/>
      <c r="GS144" s="126"/>
      <c r="GT144" s="126"/>
      <c r="GU144" s="126"/>
      <c r="GV144" s="126"/>
      <c r="GW144" s="126"/>
      <c r="GX144" s="126"/>
      <c r="GY144" s="126"/>
      <c r="GZ144" s="126"/>
      <c r="HA144" s="126"/>
      <c r="HB144" s="126"/>
      <c r="HC144" s="126"/>
      <c r="HD144" s="126"/>
      <c r="HE144" s="126"/>
      <c r="HF144" s="126"/>
      <c r="HG144" s="126"/>
      <c r="HH144" s="126"/>
      <c r="HI144" s="126"/>
      <c r="HJ144" s="126"/>
      <c r="HK144" s="126"/>
      <c r="HL144" s="126"/>
      <c r="HM144" s="126"/>
      <c r="HN144" s="126"/>
      <c r="HO144" s="126"/>
      <c r="HP144" s="126"/>
      <c r="HQ144" s="126"/>
      <c r="HR144" s="126"/>
      <c r="HS144" s="126"/>
      <c r="HT144" s="126"/>
      <c r="HU144" s="126"/>
      <c r="HV144" s="126"/>
      <c r="HW144" s="126"/>
      <c r="HX144" s="126"/>
      <c r="HY144" s="126"/>
      <c r="HZ144" s="126"/>
      <c r="IA144" s="126"/>
      <c r="IB144" s="126"/>
      <c r="IC144" s="126"/>
      <c r="ID144" s="126"/>
      <c r="IE144" s="126"/>
      <c r="IF144" s="126"/>
      <c r="IG144" s="126"/>
      <c r="IH144" s="126"/>
      <c r="II144" s="126"/>
      <c r="IJ144" s="126"/>
      <c r="IK144" s="126"/>
      <c r="IL144" s="126"/>
      <c r="IM144" s="126"/>
      <c r="IN144" s="126"/>
      <c r="IO144" s="126"/>
      <c r="IP144" s="126"/>
      <c r="IQ144" s="126"/>
      <c r="IR144" s="126"/>
      <c r="IS144" s="126"/>
      <c r="IT144" s="126"/>
      <c r="IU144" s="126"/>
    </row>
    <row r="145" spans="1:2" ht="85.5">
      <c r="A145" s="1091" t="s">
        <v>2188</v>
      </c>
      <c r="B145" s="106"/>
    </row>
    <row r="146" spans="1:2" ht="15">
      <c r="A146" s="64"/>
      <c r="B146" s="106"/>
    </row>
    <row r="147" spans="1:2" ht="15">
      <c r="A147" s="64"/>
      <c r="B147" s="105"/>
    </row>
    <row r="148" spans="1:2" ht="15">
      <c r="A148" s="64"/>
      <c r="B148" s="105"/>
    </row>
    <row r="149" spans="1:2" ht="15">
      <c r="A149" s="64"/>
      <c r="B149" s="111"/>
    </row>
    <row r="150" spans="1:2" ht="15">
      <c r="A150" s="64"/>
      <c r="B150" s="106"/>
    </row>
    <row r="151" spans="1:2" ht="15">
      <c r="A151" s="64"/>
      <c r="B151" s="106"/>
    </row>
    <row r="152" spans="1:2" ht="15">
      <c r="A152" s="64"/>
      <c r="B152" s="106"/>
    </row>
    <row r="153" spans="1:2" ht="15">
      <c r="A153" s="64"/>
      <c r="B153" s="106"/>
    </row>
    <row r="154" spans="1:2" ht="15">
      <c r="A154" s="64"/>
      <c r="B154" s="106"/>
    </row>
    <row r="155" spans="1:2" ht="15">
      <c r="A155" s="64"/>
      <c r="B155" s="104"/>
    </row>
    <row r="156" spans="1:2" ht="15">
      <c r="A156" s="64"/>
      <c r="B156" s="106"/>
    </row>
    <row r="157" spans="1:2" ht="15">
      <c r="A157" s="64"/>
      <c r="B157" s="105"/>
    </row>
    <row r="158" spans="1:2" ht="15">
      <c r="A158" s="64"/>
      <c r="B158" s="105"/>
    </row>
    <row r="159" spans="1:2" ht="15">
      <c r="A159" s="64"/>
      <c r="B159" s="105"/>
    </row>
    <row r="160" spans="1:2" ht="15">
      <c r="A160" s="64"/>
      <c r="B160" s="111"/>
    </row>
    <row r="161" spans="1:2" ht="15">
      <c r="A161" s="64"/>
      <c r="B161" s="106"/>
    </row>
    <row r="162" spans="1:2" ht="15">
      <c r="A162" s="64"/>
      <c r="B162" s="106"/>
    </row>
    <row r="163" spans="1:2" ht="15">
      <c r="A163" s="64"/>
      <c r="B163" s="106"/>
    </row>
    <row r="164" spans="1:2" ht="15">
      <c r="A164" s="64"/>
      <c r="B164" s="105"/>
    </row>
    <row r="165" spans="1:2" ht="15">
      <c r="A165" s="64"/>
      <c r="B165" s="105"/>
    </row>
    <row r="166" spans="1:2" ht="15">
      <c r="A166" s="64"/>
      <c r="B166" s="105"/>
    </row>
    <row r="167" spans="1:2" ht="15">
      <c r="A167" s="64"/>
      <c r="B167" s="106"/>
    </row>
    <row r="168" spans="1:2" ht="15">
      <c r="A168" s="64"/>
      <c r="B168" s="105"/>
    </row>
    <row r="169" spans="1:2" ht="15">
      <c r="A169" s="64"/>
      <c r="B169" s="105"/>
    </row>
    <row r="170" spans="1:2" ht="15">
      <c r="A170" s="64"/>
      <c r="B170" s="105"/>
    </row>
    <row r="171" spans="1:2" ht="15">
      <c r="A171" s="64"/>
      <c r="B171" s="105"/>
    </row>
    <row r="172" spans="1:2" ht="15">
      <c r="A172" s="64"/>
      <c r="B172" s="105"/>
    </row>
    <row r="173" spans="1:2" ht="15">
      <c r="A173" s="64"/>
      <c r="B173" s="106"/>
    </row>
    <row r="174" spans="1:2" ht="15">
      <c r="A174" s="64"/>
      <c r="B174" s="106"/>
    </row>
    <row r="175" spans="1:2" ht="15">
      <c r="A175" s="64"/>
      <c r="B175" s="105"/>
    </row>
    <row r="176" spans="1:2" ht="15">
      <c r="A176" s="64"/>
      <c r="B176" s="105"/>
    </row>
    <row r="177" spans="1:2" ht="15">
      <c r="A177" s="64"/>
      <c r="B177" s="105"/>
    </row>
    <row r="178" spans="1:2" ht="15">
      <c r="A178" s="64"/>
      <c r="B178" s="106"/>
    </row>
    <row r="179" spans="1:2" ht="15">
      <c r="A179" s="64"/>
      <c r="B179" s="106"/>
    </row>
    <row r="180" spans="1:2" ht="15">
      <c r="A180" s="64"/>
      <c r="B180" s="105"/>
    </row>
    <row r="181" spans="1:2" ht="15">
      <c r="A181" s="64"/>
      <c r="B181" s="105"/>
    </row>
    <row r="182" spans="1:2" ht="15">
      <c r="A182" s="64"/>
      <c r="B182" s="106"/>
    </row>
    <row r="183" spans="1:2" ht="15">
      <c r="A183" s="64"/>
      <c r="B183" s="106"/>
    </row>
    <row r="184" spans="1:2" ht="15">
      <c r="A184" s="64"/>
      <c r="B184" s="106"/>
    </row>
    <row r="185" spans="1:2" ht="15">
      <c r="A185" s="64"/>
      <c r="B185" s="106"/>
    </row>
    <row r="186" spans="1:2" ht="15">
      <c r="A186" s="64"/>
      <c r="B186" s="105"/>
    </row>
    <row r="187" spans="1:2" ht="15">
      <c r="A187" s="64"/>
      <c r="B187" s="105"/>
    </row>
    <row r="188" spans="1:2" ht="15">
      <c r="A188" s="64"/>
      <c r="B188" s="106"/>
    </row>
    <row r="189" spans="1:2" ht="15">
      <c r="A189" s="64"/>
      <c r="B189" s="111"/>
    </row>
    <row r="190" spans="1:2" ht="15">
      <c r="A190" s="64"/>
      <c r="B190" s="106"/>
    </row>
    <row r="191" spans="1:2" ht="15">
      <c r="A191" s="64"/>
      <c r="B191" s="105"/>
    </row>
    <row r="192" spans="1:2" ht="15">
      <c r="A192" s="64"/>
      <c r="B192" s="105"/>
    </row>
    <row r="193" spans="1:6" ht="15">
      <c r="A193" s="64"/>
      <c r="B193" s="105"/>
    </row>
    <row r="194" spans="1:6" ht="15">
      <c r="A194" s="64"/>
      <c r="B194" s="105"/>
    </row>
    <row r="195" spans="1:6" ht="15">
      <c r="A195" s="64"/>
      <c r="B195" s="106"/>
    </row>
    <row r="196" spans="1:6" ht="15">
      <c r="A196" s="64"/>
      <c r="B196" s="106"/>
    </row>
    <row r="197" spans="1:6" ht="15">
      <c r="A197" s="64"/>
      <c r="B197" s="111"/>
    </row>
    <row r="198" spans="1:6" ht="15">
      <c r="A198" s="64"/>
      <c r="B198" s="106"/>
    </row>
    <row r="199" spans="1:6" ht="15">
      <c r="A199" s="64"/>
      <c r="B199" s="105"/>
    </row>
    <row r="200" spans="1:6" ht="15">
      <c r="A200" s="64"/>
      <c r="B200" s="106"/>
    </row>
    <row r="201" spans="1:6" ht="15">
      <c r="A201" s="64"/>
      <c r="B201" s="111"/>
    </row>
    <row r="202" spans="1:6" ht="15">
      <c r="A202" s="64"/>
      <c r="B202" s="106"/>
    </row>
    <row r="203" spans="1:6" ht="15">
      <c r="A203" s="64"/>
      <c r="B203" s="106"/>
    </row>
    <row r="204" spans="1:6" ht="15">
      <c r="A204" s="64"/>
      <c r="B204" s="106"/>
    </row>
    <row r="205" spans="1:6" ht="15">
      <c r="A205" s="64"/>
      <c r="B205" s="105"/>
    </row>
    <row r="206" spans="1:6" ht="15">
      <c r="A206" s="64"/>
      <c r="B206" s="105"/>
    </row>
    <row r="207" spans="1:6" ht="15">
      <c r="A207" s="64"/>
      <c r="B207" s="105"/>
    </row>
    <row r="208" spans="1:6" ht="15">
      <c r="A208" s="83"/>
      <c r="B208" s="77"/>
      <c r="C208" s="78"/>
      <c r="D208" s="79"/>
      <c r="E208" s="80"/>
      <c r="F208" s="81"/>
    </row>
    <row r="210" spans="1:6" ht="15">
      <c r="A210" s="64"/>
      <c r="B210" s="92"/>
      <c r="C210" s="102"/>
      <c r="D210" s="73"/>
      <c r="F210" s="103"/>
    </row>
    <row r="211" spans="1:6" s="112" customFormat="1" ht="15">
      <c r="A211" s="64"/>
      <c r="B211" s="92"/>
      <c r="C211" s="72"/>
      <c r="D211" s="68"/>
      <c r="E211" s="73"/>
      <c r="F211" s="73"/>
    </row>
    <row r="212" spans="1:6" ht="15">
      <c r="A212" s="64"/>
      <c r="B212" s="105"/>
    </row>
    <row r="213" spans="1:6" ht="15">
      <c r="A213" s="64"/>
      <c r="B213" s="105"/>
    </row>
    <row r="214" spans="1:6" ht="15">
      <c r="A214" s="83"/>
      <c r="B214" s="77"/>
      <c r="C214" s="78"/>
      <c r="D214" s="79"/>
      <c r="E214" s="80"/>
      <c r="F214" s="81"/>
    </row>
  </sheetData>
  <sheetProtection selectLockedCells="1" selectUnlockedCells="1"/>
  <pageMargins left="0.98402777777777772" right="0.19652777777777777" top="1.1111111111111112" bottom="0.74791666666666667" header="0.74791666666666667" footer="0.51180555555555551"/>
  <pageSetup paperSize="9" scale="78" firstPageNumber="0" orientation="portrait" r:id="rId1"/>
  <headerFooter alignWithMargins="0">
    <oddHeader>&amp;L&amp;"Times New Roman,Navadno"&amp;8&amp;F&amp;C&amp;"Times New Roman,Navadno"&amp;12&amp;P/&amp;N&amp;R&amp;"Times New Roman,Navadno"&amp;8&amp;A</oddHeader>
  </headerFooter>
  <rowBreaks count="1" manualBreakCount="1">
    <brk id="122"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G436"/>
  <sheetViews>
    <sheetView view="pageBreakPreview" topLeftCell="A52" zoomScale="90" zoomScaleNormal="110" zoomScaleSheetLayoutView="90" workbookViewId="0">
      <selection activeCell="F5" sqref="F5"/>
    </sheetView>
  </sheetViews>
  <sheetFormatPr defaultColWidth="9" defaultRowHeight="15"/>
  <cols>
    <col min="1" max="1" width="9" style="611"/>
    <col min="2" max="2" width="5.25" style="612" customWidth="1"/>
    <col min="3" max="3" width="48" style="619" customWidth="1"/>
    <col min="4" max="4" width="5.5" style="609" customWidth="1"/>
    <col min="5" max="5" width="8.25" style="633" customWidth="1"/>
    <col min="6" max="6" width="9" style="634" customWidth="1"/>
    <col min="7" max="7" width="12.125" style="634" customWidth="1"/>
    <col min="8" max="11" width="9" style="12"/>
    <col min="12" max="12" width="10.125" style="12" customWidth="1"/>
    <col min="13" max="16384" width="9" style="12"/>
  </cols>
  <sheetData>
    <row r="1" spans="1:7" s="143" customFormat="1" ht="25.5">
      <c r="A1" s="609"/>
      <c r="B1" s="609"/>
      <c r="C1" s="1172" t="s">
        <v>2224</v>
      </c>
      <c r="D1"/>
      <c r="E1" s="519"/>
      <c r="F1" s="609"/>
      <c r="G1" s="609"/>
    </row>
    <row r="2" spans="1:7" s="143" customFormat="1" ht="15.75">
      <c r="A2" s="609"/>
      <c r="B2" s="609"/>
      <c r="C2" s="610"/>
      <c r="D2"/>
      <c r="E2" s="519"/>
      <c r="F2" s="609"/>
      <c r="G2" s="609"/>
    </row>
    <row r="3" spans="1:7" s="143" customFormat="1" ht="15.75">
      <c r="A3" s="609"/>
      <c r="B3" s="640" t="s">
        <v>1572</v>
      </c>
      <c r="C3" s="640" t="s">
        <v>2264</v>
      </c>
      <c r="D3"/>
      <c r="E3" s="519"/>
      <c r="F3" s="609"/>
      <c r="G3" s="609"/>
    </row>
    <row r="4" spans="1:7" s="143" customFormat="1" ht="48" customHeight="1">
      <c r="A4" s="611"/>
      <c r="B4" s="612"/>
      <c r="C4" s="613" t="s">
        <v>1461</v>
      </c>
      <c r="D4" s="614"/>
      <c r="E4" s="614"/>
      <c r="F4" s="614"/>
      <c r="G4" s="614"/>
    </row>
    <row r="5" spans="1:7" s="143" customFormat="1" ht="25.5">
      <c r="A5" s="611"/>
      <c r="B5" s="612"/>
      <c r="C5" s="615" t="s">
        <v>1462</v>
      </c>
      <c r="D5" s="616"/>
      <c r="E5" s="616"/>
      <c r="F5"/>
      <c r="G5" s="617"/>
    </row>
    <row r="6" spans="1:7" s="150" customFormat="1" ht="89.25">
      <c r="A6" s="611"/>
      <c r="B6" s="612"/>
      <c r="C6" s="618" t="s">
        <v>1463</v>
      </c>
      <c r="D6" s="616"/>
      <c r="E6" s="616"/>
      <c r="F6" s="616"/>
      <c r="G6" s="616"/>
    </row>
    <row r="7" spans="1:7" s="150" customFormat="1" ht="89.25">
      <c r="A7" s="611"/>
      <c r="B7" s="612"/>
      <c r="C7" s="615" t="s">
        <v>1464</v>
      </c>
      <c r="D7" s="616"/>
      <c r="E7" s="616"/>
      <c r="F7" s="616"/>
      <c r="G7" s="616"/>
    </row>
    <row r="8" spans="1:7" s="150" customFormat="1">
      <c r="A8" s="611"/>
      <c r="B8" s="612"/>
      <c r="C8" s="613" t="s">
        <v>1465</v>
      </c>
      <c r="D8" s="616"/>
      <c r="E8" s="616"/>
      <c r="F8" s="616"/>
      <c r="G8" s="616"/>
    </row>
    <row r="9" spans="1:7" s="150" customFormat="1">
      <c r="A9" s="611"/>
      <c r="B9" s="612"/>
      <c r="C9" s="619"/>
      <c r="D9" s="616"/>
      <c r="E9" s="616"/>
      <c r="F9" s="616"/>
      <c r="G9" s="616"/>
    </row>
    <row r="10" spans="1:7" s="150" customFormat="1" ht="15.75">
      <c r="A10" s="611"/>
      <c r="B10" s="641" t="s">
        <v>1149</v>
      </c>
      <c r="C10" s="641" t="s">
        <v>1466</v>
      </c>
      <c r="D10" s="620" t="s">
        <v>1467</v>
      </c>
      <c r="E10" s="621" t="s">
        <v>923</v>
      </c>
      <c r="F10" s="621" t="s">
        <v>1152</v>
      </c>
      <c r="G10" s="621" t="s">
        <v>1468</v>
      </c>
    </row>
    <row r="11" spans="1:7" s="150" customFormat="1">
      <c r="A11" s="611"/>
      <c r="B11" s="622"/>
      <c r="C11" s="642" t="s">
        <v>875</v>
      </c>
      <c r="D11" s="526"/>
      <c r="E11" s="527"/>
      <c r="F11" s="623"/>
      <c r="G11" s="623"/>
    </row>
    <row r="12" spans="1:7" s="150" customFormat="1" ht="63.75">
      <c r="A12" s="611"/>
      <c r="B12" s="622"/>
      <c r="C12" s="624" t="s">
        <v>1469</v>
      </c>
      <c r="D12" s="526"/>
      <c r="E12" s="527"/>
      <c r="F12" s="623"/>
      <c r="G12" s="623"/>
    </row>
    <row r="13" spans="1:7" s="150" customFormat="1" ht="24" customHeight="1">
      <c r="A13" s="611"/>
      <c r="B13" s="531" t="s">
        <v>1075</v>
      </c>
      <c r="C13" s="625" t="s">
        <v>1470</v>
      </c>
      <c r="D13" s="532" t="s">
        <v>1471</v>
      </c>
      <c r="E13" s="530">
        <v>611</v>
      </c>
      <c r="F13" s="1243"/>
      <c r="G13" s="623">
        <f>E13*F13</f>
        <v>0</v>
      </c>
    </row>
    <row r="14" spans="1:7" s="150" customFormat="1" ht="46.5" customHeight="1">
      <c r="A14" s="611"/>
      <c r="B14" s="531" t="s">
        <v>1154</v>
      </c>
      <c r="C14" s="625" t="s">
        <v>1472</v>
      </c>
      <c r="D14" s="533" t="s">
        <v>28</v>
      </c>
      <c r="E14" s="530">
        <v>10</v>
      </c>
      <c r="F14" s="1243"/>
      <c r="G14" s="623">
        <f>E14*F14</f>
        <v>0</v>
      </c>
    </row>
    <row r="15" spans="1:7" s="150" customFormat="1" ht="54" customHeight="1">
      <c r="A15" s="611"/>
      <c r="B15" s="531" t="s">
        <v>1156</v>
      </c>
      <c r="C15" s="625" t="s">
        <v>2234</v>
      </c>
      <c r="D15" s="529" t="s">
        <v>1064</v>
      </c>
      <c r="E15" s="530">
        <v>1</v>
      </c>
      <c r="F15" s="1243"/>
      <c r="G15" s="623">
        <f>E15*F15</f>
        <v>0</v>
      </c>
    </row>
    <row r="16" spans="1:7" s="150" customFormat="1" ht="24" customHeight="1">
      <c r="A16" s="611"/>
      <c r="B16" s="622"/>
      <c r="C16" s="642" t="s">
        <v>1473</v>
      </c>
      <c r="D16" s="626"/>
      <c r="E16" s="627"/>
      <c r="F16" s="623"/>
      <c r="G16" s="623"/>
    </row>
    <row r="17" spans="1:7" s="150" customFormat="1" ht="38.25">
      <c r="A17" s="611"/>
      <c r="B17" s="531"/>
      <c r="C17" s="628" t="s">
        <v>1474</v>
      </c>
      <c r="D17" s="532"/>
      <c r="E17" s="530"/>
      <c r="F17" s="623"/>
      <c r="G17" s="623"/>
    </row>
    <row r="18" spans="1:7" s="150" customFormat="1" ht="15.75">
      <c r="A18" s="611"/>
      <c r="B18" s="641" t="s">
        <v>1206</v>
      </c>
      <c r="C18" s="641" t="s">
        <v>10</v>
      </c>
      <c r="D18" s="620" t="s">
        <v>1467</v>
      </c>
      <c r="E18" s="621" t="s">
        <v>923</v>
      </c>
      <c r="F18" s="621" t="s">
        <v>1152</v>
      </c>
      <c r="G18" s="621" t="s">
        <v>1468</v>
      </c>
    </row>
    <row r="19" spans="1:7" s="150" customFormat="1" ht="21" customHeight="1">
      <c r="A19" s="611"/>
      <c r="B19" s="528"/>
      <c r="C19" s="642" t="s">
        <v>1475</v>
      </c>
      <c r="D19" s="629"/>
      <c r="E19" s="627"/>
      <c r="F19" s="623"/>
      <c r="G19" s="623"/>
    </row>
    <row r="20" spans="1:7" s="150" customFormat="1" ht="51">
      <c r="A20" s="611"/>
      <c r="B20" s="531" t="s">
        <v>1162</v>
      </c>
      <c r="C20" s="534" t="s">
        <v>1476</v>
      </c>
      <c r="D20" s="529" t="s">
        <v>1477</v>
      </c>
      <c r="E20" s="530">
        <v>168</v>
      </c>
      <c r="F20" s="1243"/>
      <c r="G20" s="623">
        <f t="shared" ref="G20:G27" si="0">E20*F20</f>
        <v>0</v>
      </c>
    </row>
    <row r="21" spans="1:7" ht="51">
      <c r="B21" s="531" t="s">
        <v>1164</v>
      </c>
      <c r="C21" s="534" t="s">
        <v>1478</v>
      </c>
      <c r="D21" s="529" t="s">
        <v>1477</v>
      </c>
      <c r="E21" s="530">
        <v>121</v>
      </c>
      <c r="F21" s="1243"/>
      <c r="G21" s="623">
        <f t="shared" si="0"/>
        <v>0</v>
      </c>
    </row>
    <row r="22" spans="1:7" ht="38.25">
      <c r="B22" s="531" t="s">
        <v>1214</v>
      </c>
      <c r="C22" s="534" t="s">
        <v>1479</v>
      </c>
      <c r="D22" s="529" t="s">
        <v>1477</v>
      </c>
      <c r="E22" s="530">
        <v>361</v>
      </c>
      <c r="F22" s="1243"/>
      <c r="G22" s="623">
        <f t="shared" si="0"/>
        <v>0</v>
      </c>
    </row>
    <row r="23" spans="1:7" ht="57">
      <c r="B23" s="531" t="s">
        <v>1166</v>
      </c>
      <c r="C23" s="534" t="s">
        <v>1480</v>
      </c>
      <c r="D23" s="529" t="s">
        <v>1477</v>
      </c>
      <c r="E23" s="530">
        <v>5</v>
      </c>
      <c r="F23" s="1243"/>
      <c r="G23" s="623">
        <f t="shared" si="0"/>
        <v>0</v>
      </c>
    </row>
    <row r="24" spans="1:7" ht="71.25">
      <c r="B24" s="531" t="s">
        <v>1168</v>
      </c>
      <c r="C24" s="535" t="s">
        <v>1481</v>
      </c>
      <c r="D24" s="529" t="s">
        <v>1477</v>
      </c>
      <c r="E24" s="530">
        <v>10</v>
      </c>
      <c r="F24" s="1243"/>
      <c r="G24" s="623">
        <f t="shared" si="0"/>
        <v>0</v>
      </c>
    </row>
    <row r="25" spans="1:7" ht="68.25">
      <c r="B25" s="531" t="s">
        <v>1170</v>
      </c>
      <c r="C25" s="535" t="s">
        <v>1482</v>
      </c>
      <c r="D25" s="529" t="s">
        <v>1477</v>
      </c>
      <c r="E25" s="530">
        <v>258</v>
      </c>
      <c r="F25" s="1243"/>
      <c r="G25" s="623">
        <f t="shared" si="0"/>
        <v>0</v>
      </c>
    </row>
    <row r="26" spans="1:7" ht="68.25">
      <c r="B26" s="531" t="s">
        <v>1172</v>
      </c>
      <c r="C26" s="534" t="s">
        <v>1483</v>
      </c>
      <c r="D26" s="529" t="s">
        <v>1477</v>
      </c>
      <c r="E26" s="530">
        <v>84</v>
      </c>
      <c r="F26" s="1243"/>
      <c r="G26" s="623">
        <f t="shared" si="0"/>
        <v>0</v>
      </c>
    </row>
    <row r="27" spans="1:7" ht="38.25">
      <c r="B27" s="536" t="s">
        <v>1175</v>
      </c>
      <c r="C27" s="537" t="s">
        <v>1484</v>
      </c>
      <c r="D27" s="538" t="s">
        <v>1477</v>
      </c>
      <c r="E27" s="539">
        <v>665</v>
      </c>
      <c r="F27" s="1243"/>
      <c r="G27" s="630">
        <f t="shared" si="0"/>
        <v>0</v>
      </c>
    </row>
    <row r="28" spans="1:7">
      <c r="B28" s="541"/>
      <c r="C28" s="642" t="s">
        <v>1485</v>
      </c>
      <c r="D28" s="529"/>
      <c r="E28" s="530"/>
      <c r="F28" s="623"/>
      <c r="G28" s="623"/>
    </row>
    <row r="29" spans="1:7" ht="28.5">
      <c r="B29" s="531" t="s">
        <v>1177</v>
      </c>
      <c r="C29" s="534" t="s">
        <v>1486</v>
      </c>
      <c r="D29" s="529" t="s">
        <v>1487</v>
      </c>
      <c r="E29" s="530">
        <v>20.5</v>
      </c>
      <c r="F29" s="1243"/>
      <c r="G29" s="623">
        <f>E29*F29</f>
        <v>0</v>
      </c>
    </row>
    <row r="30" spans="1:7" ht="42.75">
      <c r="B30" s="531" t="s">
        <v>1179</v>
      </c>
      <c r="C30" s="534" t="s">
        <v>1488</v>
      </c>
      <c r="D30" s="529" t="s">
        <v>1487</v>
      </c>
      <c r="E30" s="530">
        <v>165</v>
      </c>
      <c r="F30" s="1243"/>
      <c r="G30" s="623">
        <f>E30*F30</f>
        <v>0</v>
      </c>
    </row>
    <row r="31" spans="1:7" ht="25.5">
      <c r="B31" s="531" t="s">
        <v>1181</v>
      </c>
      <c r="C31" s="631" t="s">
        <v>1489</v>
      </c>
      <c r="D31" s="529" t="s">
        <v>23</v>
      </c>
      <c r="E31" s="530">
        <v>1</v>
      </c>
      <c r="F31" s="1243"/>
      <c r="G31" s="623">
        <f>E31*F31</f>
        <v>0</v>
      </c>
    </row>
    <row r="32" spans="1:7" ht="15.75">
      <c r="B32" s="641" t="s">
        <v>1228</v>
      </c>
      <c r="C32" s="641" t="s">
        <v>1490</v>
      </c>
      <c r="D32" s="620" t="s">
        <v>1467</v>
      </c>
      <c r="E32" s="621" t="s">
        <v>923</v>
      </c>
      <c r="F32" s="621" t="s">
        <v>1152</v>
      </c>
      <c r="G32" s="621" t="s">
        <v>1468</v>
      </c>
    </row>
    <row r="33" spans="2:7">
      <c r="B33" s="622"/>
      <c r="C33" s="643" t="s">
        <v>1491</v>
      </c>
      <c r="D33" s="629"/>
      <c r="E33" s="627"/>
      <c r="F33" s="623"/>
      <c r="G33" s="623"/>
    </row>
    <row r="34" spans="2:7" ht="39.75">
      <c r="B34" s="542" t="s">
        <v>1186</v>
      </c>
      <c r="C34" s="543" t="s">
        <v>1492</v>
      </c>
      <c r="D34" s="544" t="s">
        <v>1477</v>
      </c>
      <c r="E34" s="545">
        <v>1.58</v>
      </c>
      <c r="F34" s="1243"/>
      <c r="G34" s="623">
        <f>E34*F34</f>
        <v>0</v>
      </c>
    </row>
    <row r="35" spans="2:7" ht="42.75">
      <c r="B35" s="542" t="s">
        <v>1189</v>
      </c>
      <c r="C35" s="543" t="s">
        <v>1493</v>
      </c>
      <c r="D35" s="544" t="s">
        <v>1477</v>
      </c>
      <c r="E35" s="545">
        <v>18.239999999999998</v>
      </c>
      <c r="F35" s="1243"/>
      <c r="G35" s="623">
        <f>E35*F35</f>
        <v>0</v>
      </c>
    </row>
    <row r="36" spans="2:7" ht="38.25">
      <c r="B36" s="546" t="s">
        <v>1191</v>
      </c>
      <c r="C36" s="547" t="s">
        <v>1494</v>
      </c>
      <c r="D36" s="548" t="s">
        <v>32</v>
      </c>
      <c r="E36" s="549">
        <v>121</v>
      </c>
      <c r="F36" s="1243"/>
      <c r="G36" s="623">
        <f>E36*F36</f>
        <v>0</v>
      </c>
    </row>
    <row r="37" spans="2:7" ht="51">
      <c r="B37" s="546" t="s">
        <v>1193</v>
      </c>
      <c r="C37" s="547" t="s">
        <v>1495</v>
      </c>
      <c r="D37" s="548" t="s">
        <v>32</v>
      </c>
      <c r="E37" s="549">
        <v>42</v>
      </c>
      <c r="F37" s="1243"/>
      <c r="G37" s="623">
        <f>E37*F37</f>
        <v>0</v>
      </c>
    </row>
    <row r="38" spans="2:7">
      <c r="B38" s="625"/>
      <c r="C38" s="643" t="s">
        <v>1496</v>
      </c>
      <c r="D38" s="632"/>
      <c r="E38" s="627"/>
      <c r="F38" s="623"/>
      <c r="G38" s="623"/>
    </row>
    <row r="39" spans="2:7" ht="38.25">
      <c r="B39" s="546" t="s">
        <v>1201</v>
      </c>
      <c r="C39" s="550" t="s">
        <v>1497</v>
      </c>
      <c r="D39" s="548" t="s">
        <v>45</v>
      </c>
      <c r="E39" s="549">
        <v>1498.24</v>
      </c>
      <c r="F39" s="1243"/>
      <c r="G39" s="623">
        <f t="shared" ref="G39:G43" si="1">E39*F39</f>
        <v>0</v>
      </c>
    </row>
    <row r="40" spans="2:7" ht="38.25">
      <c r="B40" s="546" t="s">
        <v>1203</v>
      </c>
      <c r="C40" s="550" t="s">
        <v>1498</v>
      </c>
      <c r="D40" s="548" t="s">
        <v>45</v>
      </c>
      <c r="E40" s="549">
        <v>239.54</v>
      </c>
      <c r="F40" s="1243"/>
      <c r="G40" s="623">
        <f t="shared" si="1"/>
        <v>0</v>
      </c>
    </row>
    <row r="41" spans="2:7" ht="51">
      <c r="B41" s="546" t="s">
        <v>1499</v>
      </c>
      <c r="C41" s="547" t="s">
        <v>1500</v>
      </c>
      <c r="D41" s="548" t="s">
        <v>45</v>
      </c>
      <c r="E41" s="549">
        <v>1293.9000000000001</v>
      </c>
      <c r="F41" s="1243"/>
      <c r="G41" s="623">
        <f t="shared" si="1"/>
        <v>0</v>
      </c>
    </row>
    <row r="42" spans="2:7" ht="51">
      <c r="B42" s="546" t="s">
        <v>1501</v>
      </c>
      <c r="C42" s="547" t="s">
        <v>1502</v>
      </c>
      <c r="D42" s="548" t="s">
        <v>45</v>
      </c>
      <c r="E42" s="549">
        <v>1771.9</v>
      </c>
      <c r="F42" s="1243"/>
      <c r="G42" s="623">
        <f t="shared" si="1"/>
        <v>0</v>
      </c>
    </row>
    <row r="43" spans="2:7" ht="63.75">
      <c r="B43" s="546" t="s">
        <v>1503</v>
      </c>
      <c r="C43" s="551" t="s">
        <v>1504</v>
      </c>
      <c r="D43" s="548" t="s">
        <v>45</v>
      </c>
      <c r="E43" s="549">
        <v>609</v>
      </c>
      <c r="F43" s="1243"/>
      <c r="G43" s="623">
        <f t="shared" si="1"/>
        <v>0</v>
      </c>
    </row>
    <row r="44" spans="2:7" ht="15.75">
      <c r="B44" s="641" t="s">
        <v>1505</v>
      </c>
      <c r="C44" s="641" t="s">
        <v>1506</v>
      </c>
      <c r="D44" s="620" t="s">
        <v>1467</v>
      </c>
      <c r="E44" s="621" t="s">
        <v>923</v>
      </c>
      <c r="F44" s="621" t="s">
        <v>1152</v>
      </c>
      <c r="G44" s="621" t="s">
        <v>1468</v>
      </c>
    </row>
    <row r="45" spans="2:7" ht="38.25">
      <c r="B45" s="542" t="s">
        <v>1507</v>
      </c>
      <c r="C45" s="552" t="s">
        <v>1508</v>
      </c>
      <c r="D45" s="553" t="s">
        <v>1509</v>
      </c>
      <c r="E45" s="545">
        <v>41.96</v>
      </c>
      <c r="F45" s="1243"/>
      <c r="G45" s="623">
        <f t="shared" ref="G45:G52" si="2">E45*F45</f>
        <v>0</v>
      </c>
    </row>
    <row r="46" spans="2:7" ht="38.25">
      <c r="B46" s="554" t="s">
        <v>1510</v>
      </c>
      <c r="C46" s="552" t="s">
        <v>1511</v>
      </c>
      <c r="D46" s="553" t="s">
        <v>1487</v>
      </c>
      <c r="E46" s="545">
        <v>82.28</v>
      </c>
      <c r="F46" s="1243"/>
      <c r="G46" s="623">
        <f t="shared" si="2"/>
        <v>0</v>
      </c>
    </row>
    <row r="47" spans="2:7" ht="39.75">
      <c r="B47" s="542" t="s">
        <v>1512</v>
      </c>
      <c r="C47" s="552" t="s">
        <v>1513</v>
      </c>
      <c r="D47" s="553" t="s">
        <v>1487</v>
      </c>
      <c r="E47" s="545">
        <v>12.8</v>
      </c>
      <c r="F47" s="1243"/>
      <c r="G47" s="623">
        <f t="shared" si="2"/>
        <v>0</v>
      </c>
    </row>
    <row r="48" spans="2:7" ht="38.25">
      <c r="B48" s="542" t="s">
        <v>1514</v>
      </c>
      <c r="C48" s="552" t="s">
        <v>1515</v>
      </c>
      <c r="D48" s="553" t="s">
        <v>250</v>
      </c>
      <c r="E48" s="545">
        <v>5</v>
      </c>
      <c r="F48" s="1243"/>
      <c r="G48" s="623">
        <f t="shared" si="2"/>
        <v>0</v>
      </c>
    </row>
    <row r="49" spans="2:7" ht="38.25">
      <c r="B49" s="542" t="s">
        <v>1516</v>
      </c>
      <c r="C49" s="552" t="s">
        <v>1517</v>
      </c>
      <c r="D49" s="553" t="s">
        <v>250</v>
      </c>
      <c r="E49" s="545">
        <v>5</v>
      </c>
      <c r="F49" s="1243"/>
      <c r="G49" s="623">
        <f t="shared" si="2"/>
        <v>0</v>
      </c>
    </row>
    <row r="50" spans="2:7" ht="38.25">
      <c r="B50" s="542" t="s">
        <v>1518</v>
      </c>
      <c r="C50" s="552" t="s">
        <v>1519</v>
      </c>
      <c r="D50" s="553" t="s">
        <v>250</v>
      </c>
      <c r="E50" s="545">
        <v>1</v>
      </c>
      <c r="F50" s="1243"/>
      <c r="G50" s="623">
        <f t="shared" si="2"/>
        <v>0</v>
      </c>
    </row>
    <row r="51" spans="2:7" ht="38.25">
      <c r="B51" s="542" t="s">
        <v>1520</v>
      </c>
      <c r="C51" s="552" t="s">
        <v>1521</v>
      </c>
      <c r="D51" s="553" t="s">
        <v>250</v>
      </c>
      <c r="E51" s="545">
        <v>12</v>
      </c>
      <c r="F51" s="1243"/>
      <c r="G51" s="623">
        <f t="shared" si="2"/>
        <v>0</v>
      </c>
    </row>
    <row r="52" spans="2:7" ht="38.25">
      <c r="B52" s="542" t="s">
        <v>1522</v>
      </c>
      <c r="C52" s="552" t="s">
        <v>1523</v>
      </c>
      <c r="D52" s="553" t="s">
        <v>1487</v>
      </c>
      <c r="E52" s="545">
        <v>10</v>
      </c>
      <c r="F52" s="1243"/>
      <c r="G52" s="623">
        <f t="shared" si="2"/>
        <v>0</v>
      </c>
    </row>
    <row r="53" spans="2:7" ht="15.75">
      <c r="B53" s="641" t="s">
        <v>1259</v>
      </c>
      <c r="C53" s="641" t="s">
        <v>1524</v>
      </c>
      <c r="D53" s="620" t="s">
        <v>1467</v>
      </c>
      <c r="E53" s="621" t="s">
        <v>923</v>
      </c>
      <c r="F53" s="621" t="s">
        <v>1152</v>
      </c>
      <c r="G53" s="621" t="s">
        <v>1468</v>
      </c>
    </row>
    <row r="54" spans="2:7">
      <c r="B54" s="622"/>
      <c r="C54" s="643"/>
      <c r="D54" s="626"/>
      <c r="E54" s="627"/>
      <c r="F54" s="623"/>
      <c r="G54" s="623"/>
    </row>
    <row r="55" spans="2:7" ht="25.5">
      <c r="B55" s="542" t="s">
        <v>1525</v>
      </c>
      <c r="C55" s="555" t="s">
        <v>1526</v>
      </c>
      <c r="D55" s="553" t="s">
        <v>1487</v>
      </c>
      <c r="E55" s="545">
        <v>12.8</v>
      </c>
      <c r="F55" s="1243"/>
      <c r="G55" s="623">
        <f t="shared" ref="G55:G60" si="3">E55*F55</f>
        <v>0</v>
      </c>
    </row>
    <row r="56" spans="2:7" ht="63.75">
      <c r="B56" s="542" t="s">
        <v>1527</v>
      </c>
      <c r="C56" s="555" t="s">
        <v>1528</v>
      </c>
      <c r="D56" s="553" t="s">
        <v>250</v>
      </c>
      <c r="E56" s="545">
        <v>5</v>
      </c>
      <c r="F56" s="1243"/>
      <c r="G56" s="623">
        <f t="shared" si="3"/>
        <v>0</v>
      </c>
    </row>
    <row r="57" spans="2:7" ht="51">
      <c r="B57" s="542" t="s">
        <v>1529</v>
      </c>
      <c r="C57" s="555" t="s">
        <v>1530</v>
      </c>
      <c r="D57" s="553" t="s">
        <v>250</v>
      </c>
      <c r="E57" s="545">
        <v>1</v>
      </c>
      <c r="F57" s="1243"/>
      <c r="G57" s="623">
        <f t="shared" si="3"/>
        <v>0</v>
      </c>
    </row>
    <row r="58" spans="2:7" ht="25.5">
      <c r="B58" s="542" t="s">
        <v>1531</v>
      </c>
      <c r="C58" s="555" t="s">
        <v>1532</v>
      </c>
      <c r="D58" s="553" t="s">
        <v>250</v>
      </c>
      <c r="E58" s="545">
        <v>5</v>
      </c>
      <c r="F58" s="1243"/>
      <c r="G58" s="623">
        <f t="shared" si="3"/>
        <v>0</v>
      </c>
    </row>
    <row r="59" spans="2:7" ht="51">
      <c r="B59" s="542" t="s">
        <v>1533</v>
      </c>
      <c r="C59" s="555" t="s">
        <v>1534</v>
      </c>
      <c r="D59" s="553" t="s">
        <v>250</v>
      </c>
      <c r="E59" s="545">
        <v>12</v>
      </c>
      <c r="F59" s="1243"/>
      <c r="G59" s="623">
        <f t="shared" si="3"/>
        <v>0</v>
      </c>
    </row>
    <row r="60" spans="2:7" ht="51">
      <c r="B60" s="542" t="s">
        <v>1535</v>
      </c>
      <c r="C60" s="555" t="s">
        <v>1536</v>
      </c>
      <c r="D60" s="553" t="s">
        <v>250</v>
      </c>
      <c r="E60" s="545">
        <v>11</v>
      </c>
      <c r="F60" s="1243"/>
      <c r="G60" s="623">
        <f t="shared" si="3"/>
        <v>0</v>
      </c>
    </row>
    <row r="61" spans="2:7" ht="51">
      <c r="B61" s="542" t="s">
        <v>1537</v>
      </c>
      <c r="C61" s="555" t="s">
        <v>1538</v>
      </c>
      <c r="D61" s="556"/>
      <c r="E61" s="545"/>
      <c r="F61" s="1086"/>
      <c r="G61" s="623"/>
    </row>
    <row r="62" spans="2:7">
      <c r="B62" s="542"/>
      <c r="C62" s="557" t="s">
        <v>1539</v>
      </c>
      <c r="D62" s="553" t="s">
        <v>56</v>
      </c>
      <c r="E62" s="545">
        <v>1</v>
      </c>
      <c r="F62" s="1243"/>
      <c r="G62" s="623">
        <f>E62*F62</f>
        <v>0</v>
      </c>
    </row>
    <row r="63" spans="2:7">
      <c r="B63" s="558"/>
      <c r="C63" s="557" t="s">
        <v>1540</v>
      </c>
      <c r="D63" s="553" t="s">
        <v>56</v>
      </c>
      <c r="E63" s="545">
        <v>1</v>
      </c>
      <c r="F63" s="1243"/>
      <c r="G63" s="623">
        <f>E63*F63</f>
        <v>0</v>
      </c>
    </row>
    <row r="64" spans="2:7" ht="15.75">
      <c r="B64" s="641" t="s">
        <v>1541</v>
      </c>
      <c r="C64" s="641" t="s">
        <v>1542</v>
      </c>
      <c r="D64" s="620" t="s">
        <v>1467</v>
      </c>
      <c r="E64" s="621" t="s">
        <v>923</v>
      </c>
      <c r="F64" s="621" t="s">
        <v>1152</v>
      </c>
      <c r="G64" s="621" t="s">
        <v>1468</v>
      </c>
    </row>
    <row r="65" spans="2:7">
      <c r="B65" s="559"/>
      <c r="C65" s="643" t="s">
        <v>813</v>
      </c>
      <c r="D65" s="559"/>
      <c r="E65" s="559"/>
      <c r="F65" s="560"/>
      <c r="G65" s="560"/>
    </row>
    <row r="66" spans="2:7" ht="38.25">
      <c r="B66" s="561" t="s">
        <v>1543</v>
      </c>
      <c r="C66" s="562" t="s">
        <v>1544</v>
      </c>
      <c r="D66" s="563" t="s">
        <v>250</v>
      </c>
      <c r="E66" s="564">
        <v>1</v>
      </c>
      <c r="F66" s="1243"/>
      <c r="G66" s="630">
        <f>E66*F66</f>
        <v>0</v>
      </c>
    </row>
    <row r="67" spans="2:7" ht="63.75">
      <c r="B67" s="561" t="s">
        <v>1545</v>
      </c>
      <c r="C67" s="562" t="s">
        <v>1546</v>
      </c>
      <c r="D67" s="563" t="s">
        <v>250</v>
      </c>
      <c r="E67" s="564">
        <v>5</v>
      </c>
      <c r="F67" s="1243"/>
      <c r="G67" s="630">
        <f>E67*F67</f>
        <v>0</v>
      </c>
    </row>
    <row r="68" spans="2:7">
      <c r="B68" s="622"/>
      <c r="C68" s="643" t="s">
        <v>1547</v>
      </c>
      <c r="D68" s="629"/>
      <c r="E68" s="627"/>
      <c r="F68" s="623"/>
      <c r="G68" s="623"/>
    </row>
    <row r="69" spans="2:7" ht="38.25">
      <c r="B69" s="546" t="s">
        <v>1548</v>
      </c>
      <c r="C69" s="565" t="s">
        <v>1549</v>
      </c>
      <c r="D69" s="532" t="s">
        <v>1471</v>
      </c>
      <c r="E69" s="549">
        <v>47</v>
      </c>
      <c r="F69" s="1243"/>
      <c r="G69" s="623">
        <f>E69*F69</f>
        <v>0</v>
      </c>
    </row>
    <row r="70" spans="2:7" ht="38.25">
      <c r="B70" s="546" t="s">
        <v>1550</v>
      </c>
      <c r="C70" s="565" t="s">
        <v>1551</v>
      </c>
      <c r="D70" s="532" t="s">
        <v>1471</v>
      </c>
      <c r="E70" s="549">
        <v>2380</v>
      </c>
      <c r="F70" s="1243"/>
      <c r="G70" s="623">
        <f>E70*F70</f>
        <v>0</v>
      </c>
    </row>
    <row r="71" spans="2:7" ht="38.25">
      <c r="B71" s="546" t="s">
        <v>1552</v>
      </c>
      <c r="C71" s="566" t="s">
        <v>1553</v>
      </c>
      <c r="D71" s="532" t="s">
        <v>1471</v>
      </c>
      <c r="E71" s="549">
        <v>584</v>
      </c>
      <c r="F71" s="1243"/>
      <c r="G71" s="623">
        <f>E71*F71</f>
        <v>0</v>
      </c>
    </row>
    <row r="72" spans="2:7" ht="25.5">
      <c r="B72" s="546" t="s">
        <v>1554</v>
      </c>
      <c r="C72" s="566" t="s">
        <v>1555</v>
      </c>
      <c r="D72" s="532" t="s">
        <v>1471</v>
      </c>
      <c r="E72" s="549">
        <v>611</v>
      </c>
      <c r="F72" s="1243"/>
      <c r="G72" s="623">
        <f>E72*F72</f>
        <v>0</v>
      </c>
    </row>
    <row r="73" spans="2:7">
      <c r="B73" s="622"/>
      <c r="C73" s="643" t="s">
        <v>1556</v>
      </c>
      <c r="D73" s="626"/>
      <c r="E73" s="627"/>
      <c r="F73" s="1086"/>
      <c r="G73" s="623"/>
    </row>
    <row r="74" spans="2:7" ht="25.5">
      <c r="B74" s="546" t="s">
        <v>1557</v>
      </c>
      <c r="C74" s="566" t="s">
        <v>1558</v>
      </c>
      <c r="D74" s="532" t="s">
        <v>1471</v>
      </c>
      <c r="E74" s="549">
        <v>611</v>
      </c>
      <c r="F74" s="1243"/>
      <c r="G74" s="623">
        <f>E74*F74</f>
        <v>0</v>
      </c>
    </row>
    <row r="75" spans="2:7" ht="51">
      <c r="B75" s="546" t="s">
        <v>1559</v>
      </c>
      <c r="C75" s="566" t="s">
        <v>1560</v>
      </c>
      <c r="D75" s="532" t="s">
        <v>1471</v>
      </c>
      <c r="E75" s="549">
        <v>51</v>
      </c>
      <c r="F75" s="1243"/>
      <c r="G75" s="623">
        <f>E75*F75</f>
        <v>0</v>
      </c>
    </row>
    <row r="76" spans="2:7">
      <c r="B76" s="622"/>
      <c r="C76" s="643" t="s">
        <v>1561</v>
      </c>
      <c r="D76" s="629"/>
      <c r="E76" s="627"/>
      <c r="F76" s="623"/>
      <c r="G76" s="623"/>
    </row>
    <row r="77" spans="2:7" ht="127.5">
      <c r="B77" s="561" t="s">
        <v>1562</v>
      </c>
      <c r="C77" s="562" t="s">
        <v>1563</v>
      </c>
      <c r="D77" s="538" t="s">
        <v>23</v>
      </c>
      <c r="E77" s="539">
        <v>1</v>
      </c>
      <c r="F77" s="1243"/>
      <c r="G77" s="630">
        <f>E77*F77</f>
        <v>0</v>
      </c>
    </row>
    <row r="78" spans="2:7" ht="140.25">
      <c r="B78" s="561" t="s">
        <v>1564</v>
      </c>
      <c r="C78" s="562" t="s">
        <v>1565</v>
      </c>
      <c r="D78" s="567" t="s">
        <v>23</v>
      </c>
      <c r="E78" s="539">
        <v>1</v>
      </c>
      <c r="F78" s="1243"/>
      <c r="G78" s="630">
        <f>E78*F78</f>
        <v>0</v>
      </c>
    </row>
    <row r="79" spans="2:7">
      <c r="B79" s="622"/>
      <c r="C79" s="643" t="s">
        <v>1566</v>
      </c>
      <c r="D79" s="629"/>
      <c r="E79" s="627"/>
      <c r="F79" s="623"/>
      <c r="G79" s="623"/>
    </row>
    <row r="80" spans="2:7" ht="38.25">
      <c r="B80" s="531"/>
      <c r="C80" s="628" t="s">
        <v>1567</v>
      </c>
      <c r="D80" s="532"/>
      <c r="E80" s="530"/>
      <c r="F80" s="623"/>
      <c r="G80" s="623"/>
    </row>
    <row r="81" spans="2:7">
      <c r="B81" s="568" t="s">
        <v>1568</v>
      </c>
      <c r="C81" s="569" t="s">
        <v>1569</v>
      </c>
      <c r="D81" s="570" t="s">
        <v>1570</v>
      </c>
      <c r="E81" s="571"/>
      <c r="F81" s="572"/>
      <c r="G81" s="573">
        <f>SUM(G13:G80)</f>
        <v>0</v>
      </c>
    </row>
    <row r="111" spans="2:5">
      <c r="B111" s="574"/>
      <c r="D111" s="575"/>
      <c r="E111" s="576"/>
    </row>
    <row r="150" spans="3:4">
      <c r="C150" s="577"/>
      <c r="D150" s="635"/>
    </row>
    <row r="151" spans="3:4">
      <c r="D151" s="635"/>
    </row>
    <row r="152" spans="3:4">
      <c r="D152" s="635"/>
    </row>
    <row r="153" spans="3:4">
      <c r="D153" s="635"/>
    </row>
    <row r="164" spans="2:7">
      <c r="F164" s="540"/>
      <c r="G164" s="540"/>
    </row>
    <row r="165" spans="2:7">
      <c r="B165" s="578"/>
      <c r="C165" s="579"/>
      <c r="D165" s="580"/>
      <c r="E165" s="581"/>
      <c r="F165" s="540"/>
      <c r="G165" s="540"/>
    </row>
    <row r="166" spans="2:7">
      <c r="F166" s="540"/>
      <c r="G166" s="540"/>
    </row>
    <row r="167" spans="2:7">
      <c r="F167" s="540"/>
      <c r="G167" s="540"/>
    </row>
    <row r="168" spans="2:7">
      <c r="C168" s="582"/>
      <c r="D168" s="583"/>
      <c r="E168" s="584"/>
      <c r="F168" s="540"/>
      <c r="G168" s="540"/>
    </row>
    <row r="169" spans="2:7">
      <c r="B169" s="636"/>
      <c r="C169" s="585"/>
      <c r="D169" s="586"/>
      <c r="E169" s="586"/>
    </row>
    <row r="170" spans="2:7">
      <c r="C170" s="582"/>
      <c r="D170" s="583"/>
      <c r="E170" s="584"/>
    </row>
    <row r="171" spans="2:7">
      <c r="C171" s="582"/>
    </row>
    <row r="172" spans="2:7">
      <c r="C172" s="587"/>
    </row>
    <row r="173" spans="2:7">
      <c r="C173" s="587"/>
    </row>
    <row r="174" spans="2:7">
      <c r="C174" s="587"/>
      <c r="D174" s="583"/>
      <c r="E174" s="584"/>
    </row>
    <row r="175" spans="2:7">
      <c r="B175" s="636"/>
      <c r="C175" s="585"/>
      <c r="D175" s="586"/>
      <c r="E175" s="586"/>
    </row>
    <row r="176" spans="2:7">
      <c r="C176" s="582"/>
      <c r="D176" s="583"/>
      <c r="E176" s="584"/>
    </row>
    <row r="177" spans="2:7">
      <c r="B177" s="636"/>
      <c r="C177" s="585"/>
      <c r="D177" s="586"/>
      <c r="E177" s="586"/>
      <c r="F177" s="588"/>
      <c r="G177" s="584"/>
    </row>
    <row r="178" spans="2:7">
      <c r="C178" s="582"/>
      <c r="D178" s="583"/>
      <c r="E178" s="584"/>
      <c r="F178" s="588"/>
      <c r="G178" s="584"/>
    </row>
    <row r="179" spans="2:7">
      <c r="B179" s="636"/>
      <c r="C179" s="589"/>
      <c r="D179" s="590"/>
      <c r="E179" s="576"/>
    </row>
    <row r="180" spans="2:7">
      <c r="C180" s="591"/>
      <c r="D180" s="592"/>
      <c r="E180" s="593"/>
    </row>
    <row r="181" spans="2:7">
      <c r="B181" s="636"/>
      <c r="C181" s="594"/>
      <c r="D181" s="595"/>
      <c r="E181" s="584"/>
    </row>
    <row r="182" spans="2:7">
      <c r="C182" s="596"/>
    </row>
    <row r="183" spans="2:7">
      <c r="C183" s="596"/>
    </row>
    <row r="184" spans="2:7">
      <c r="C184" s="596"/>
      <c r="D184" s="583"/>
      <c r="E184" s="584"/>
    </row>
    <row r="185" spans="2:7">
      <c r="B185" s="636"/>
      <c r="C185" s="594"/>
      <c r="D185" s="595"/>
      <c r="E185" s="584"/>
    </row>
    <row r="186" spans="2:7">
      <c r="C186" s="596"/>
    </row>
    <row r="187" spans="2:7">
      <c r="C187" s="596"/>
    </row>
    <row r="188" spans="2:7">
      <c r="C188" s="596"/>
      <c r="D188" s="583"/>
      <c r="E188" s="584"/>
    </row>
    <row r="189" spans="2:7">
      <c r="B189" s="636"/>
      <c r="C189" s="594"/>
      <c r="D189" s="595"/>
      <c r="E189" s="584"/>
    </row>
    <row r="190" spans="2:7">
      <c r="C190" s="596"/>
    </row>
    <row r="191" spans="2:7">
      <c r="C191" s="596"/>
    </row>
    <row r="192" spans="2:7">
      <c r="C192" s="596"/>
      <c r="D192" s="583"/>
      <c r="E192" s="584"/>
    </row>
    <row r="193" spans="2:5">
      <c r="B193" s="636"/>
      <c r="C193" s="594"/>
      <c r="D193" s="595"/>
      <c r="E193" s="584"/>
    </row>
    <row r="194" spans="2:5">
      <c r="C194" s="596"/>
      <c r="D194" s="583"/>
      <c r="E194" s="584"/>
    </row>
    <row r="195" spans="2:5">
      <c r="C195" s="596"/>
    </row>
    <row r="196" spans="2:5">
      <c r="C196" s="597"/>
    </row>
    <row r="197" spans="2:5">
      <c r="C197" s="597"/>
    </row>
    <row r="198" spans="2:5">
      <c r="C198" s="597"/>
      <c r="D198" s="583"/>
      <c r="E198" s="584"/>
    </row>
    <row r="199" spans="2:5">
      <c r="B199" s="636"/>
      <c r="C199" s="594"/>
      <c r="D199" s="595"/>
      <c r="E199" s="584"/>
    </row>
    <row r="200" spans="2:5">
      <c r="C200" s="596"/>
      <c r="D200" s="583"/>
      <c r="E200" s="584"/>
    </row>
    <row r="201" spans="2:5">
      <c r="B201" s="636"/>
      <c r="C201" s="594"/>
      <c r="D201" s="595"/>
      <c r="E201" s="584"/>
    </row>
    <row r="202" spans="2:5">
      <c r="C202" s="596"/>
      <c r="D202" s="583"/>
      <c r="E202" s="584"/>
    </row>
    <row r="203" spans="2:5">
      <c r="C203" s="596"/>
      <c r="D203" s="583"/>
      <c r="E203" s="584"/>
    </row>
    <row r="204" spans="2:5">
      <c r="B204" s="636"/>
      <c r="C204" s="589"/>
      <c r="D204" s="590"/>
      <c r="E204" s="576"/>
    </row>
    <row r="205" spans="2:5">
      <c r="C205" s="598"/>
      <c r="D205" s="599"/>
      <c r="E205" s="576"/>
    </row>
    <row r="206" spans="2:5">
      <c r="C206" s="591"/>
      <c r="D206" s="599"/>
      <c r="E206" s="576"/>
    </row>
    <row r="207" spans="2:5">
      <c r="C207" s="637"/>
      <c r="D207" s="592"/>
      <c r="E207" s="593"/>
    </row>
    <row r="208" spans="2:5">
      <c r="B208" s="636"/>
      <c r="C208" s="579"/>
      <c r="D208" s="580"/>
      <c r="E208" s="581"/>
    </row>
    <row r="209" spans="2:5">
      <c r="C209" s="591"/>
      <c r="D209" s="599"/>
      <c r="E209" s="576"/>
    </row>
    <row r="210" spans="2:5">
      <c r="C210" s="637"/>
      <c r="D210" s="599"/>
      <c r="E210" s="576"/>
    </row>
    <row r="211" spans="2:5">
      <c r="B211" s="636"/>
      <c r="C211" s="600"/>
      <c r="D211" s="601"/>
      <c r="E211" s="581"/>
    </row>
    <row r="212" spans="2:5">
      <c r="C212" s="602"/>
      <c r="D212" s="601"/>
      <c r="E212" s="581"/>
    </row>
    <row r="213" spans="2:5">
      <c r="B213" s="636"/>
      <c r="C213" s="600"/>
      <c r="D213" s="601"/>
      <c r="E213" s="581"/>
    </row>
    <row r="214" spans="2:5">
      <c r="C214" s="602"/>
      <c r="D214" s="583"/>
      <c r="E214" s="584"/>
    </row>
    <row r="215" spans="2:5">
      <c r="C215" s="577"/>
      <c r="D215" s="583"/>
      <c r="E215" s="584"/>
    </row>
    <row r="216" spans="2:5">
      <c r="C216" s="577"/>
      <c r="D216" s="583"/>
      <c r="E216" s="584"/>
    </row>
    <row r="217" spans="2:5">
      <c r="C217" s="577"/>
      <c r="D217" s="601"/>
      <c r="E217" s="581"/>
    </row>
    <row r="218" spans="2:5">
      <c r="B218" s="636"/>
      <c r="C218" s="600"/>
      <c r="D218" s="601"/>
      <c r="E218" s="581"/>
    </row>
    <row r="219" spans="2:5">
      <c r="B219" s="636"/>
      <c r="C219" s="600"/>
      <c r="D219" s="601"/>
      <c r="E219" s="581"/>
    </row>
    <row r="220" spans="2:5">
      <c r="C220" s="591"/>
    </row>
    <row r="221" spans="2:5">
      <c r="B221" s="636"/>
      <c r="C221" s="600"/>
      <c r="D221" s="601"/>
      <c r="E221" s="581"/>
    </row>
    <row r="222" spans="2:5">
      <c r="B222" s="636"/>
      <c r="C222" s="600"/>
      <c r="D222" s="601"/>
      <c r="E222" s="581"/>
    </row>
    <row r="223" spans="2:5">
      <c r="C223" s="591"/>
    </row>
    <row r="224" spans="2:5">
      <c r="B224" s="636"/>
      <c r="C224" s="600"/>
      <c r="D224" s="583"/>
      <c r="E224" s="584"/>
    </row>
    <row r="225" spans="2:5">
      <c r="C225" s="577"/>
      <c r="D225" s="601"/>
      <c r="E225" s="581"/>
    </row>
    <row r="226" spans="2:5">
      <c r="B226" s="636"/>
      <c r="C226" s="600"/>
      <c r="D226" s="601"/>
      <c r="E226" s="581"/>
    </row>
    <row r="227" spans="2:5">
      <c r="C227" s="602"/>
      <c r="D227" s="601"/>
      <c r="E227" s="581"/>
    </row>
    <row r="228" spans="2:5">
      <c r="C228" s="603"/>
      <c r="D228" s="604"/>
      <c r="E228" s="604"/>
    </row>
    <row r="229" spans="2:5">
      <c r="C229" s="603"/>
      <c r="D229" s="638"/>
      <c r="E229" s="639"/>
    </row>
    <row r="230" spans="2:5">
      <c r="B230" s="636"/>
      <c r="C230" s="594"/>
      <c r="D230" s="595"/>
      <c r="E230" s="584"/>
    </row>
    <row r="231" spans="2:5">
      <c r="C231" s="596"/>
      <c r="D231" s="583"/>
      <c r="E231" s="584"/>
    </row>
    <row r="232" spans="2:5">
      <c r="C232" s="596"/>
      <c r="D232" s="583"/>
      <c r="E232" s="584"/>
    </row>
    <row r="233" spans="2:5">
      <c r="B233" s="636"/>
      <c r="C233" s="605"/>
      <c r="D233" s="606"/>
      <c r="E233" s="581"/>
    </row>
    <row r="234" spans="2:5">
      <c r="C234" s="607"/>
      <c r="D234" s="606"/>
      <c r="E234" s="584"/>
    </row>
    <row r="235" spans="2:5">
      <c r="C235" s="608"/>
    </row>
    <row r="236" spans="2:5">
      <c r="C236" s="608"/>
    </row>
    <row r="237" spans="2:5">
      <c r="C237" s="608"/>
    </row>
    <row r="238" spans="2:5">
      <c r="C238" s="608"/>
    </row>
    <row r="239" spans="2:5">
      <c r="C239" s="608"/>
    </row>
    <row r="240" spans="2:5">
      <c r="C240" s="608"/>
    </row>
    <row r="241" spans="3:3">
      <c r="C241" s="608"/>
    </row>
    <row r="242" spans="3:3">
      <c r="C242" s="608"/>
    </row>
    <row r="243" spans="3:3">
      <c r="C243" s="608"/>
    </row>
    <row r="244" spans="3:3">
      <c r="C244" s="608"/>
    </row>
    <row r="245" spans="3:3">
      <c r="C245" s="608"/>
    </row>
    <row r="246" spans="3:3">
      <c r="C246" s="608"/>
    </row>
    <row r="247" spans="3:3">
      <c r="C247" s="608"/>
    </row>
    <row r="248" spans="3:3">
      <c r="C248" s="608"/>
    </row>
    <row r="249" spans="3:3">
      <c r="C249" s="608"/>
    </row>
    <row r="250" spans="3:3">
      <c r="C250" s="608"/>
    </row>
    <row r="251" spans="3:3">
      <c r="C251" s="608"/>
    </row>
    <row r="252" spans="3:3">
      <c r="C252" s="608"/>
    </row>
    <row r="253" spans="3:3">
      <c r="C253" s="608"/>
    </row>
    <row r="254" spans="3:3">
      <c r="C254" s="608"/>
    </row>
    <row r="255" spans="3:3">
      <c r="C255" s="608"/>
    </row>
    <row r="256" spans="3:3">
      <c r="C256" s="608"/>
    </row>
    <row r="257" spans="3:3">
      <c r="C257" s="608"/>
    </row>
    <row r="258" spans="3:3">
      <c r="C258" s="608"/>
    </row>
    <row r="259" spans="3:3">
      <c r="C259" s="608"/>
    </row>
    <row r="260" spans="3:3">
      <c r="C260" s="608"/>
    </row>
    <row r="261" spans="3:3">
      <c r="C261" s="608"/>
    </row>
    <row r="262" spans="3:3">
      <c r="C262" s="608"/>
    </row>
    <row r="263" spans="3:3">
      <c r="C263" s="608"/>
    </row>
    <row r="264" spans="3:3">
      <c r="C264" s="608"/>
    </row>
    <row r="265" spans="3:3">
      <c r="C265" s="608"/>
    </row>
    <row r="266" spans="3:3">
      <c r="C266" s="608"/>
    </row>
    <row r="267" spans="3:3">
      <c r="C267" s="608"/>
    </row>
    <row r="268" spans="3:3">
      <c r="C268" s="608"/>
    </row>
    <row r="269" spans="3:3">
      <c r="C269" s="608"/>
    </row>
    <row r="270" spans="3:3">
      <c r="C270" s="608"/>
    </row>
    <row r="271" spans="3:3">
      <c r="C271" s="608"/>
    </row>
    <row r="272" spans="3:3">
      <c r="C272" s="608"/>
    </row>
    <row r="273" spans="3:3">
      <c r="C273" s="608"/>
    </row>
    <row r="274" spans="3:3">
      <c r="C274" s="608"/>
    </row>
    <row r="275" spans="3:3">
      <c r="C275" s="608"/>
    </row>
    <row r="276" spans="3:3">
      <c r="C276" s="608"/>
    </row>
    <row r="277" spans="3:3">
      <c r="C277" s="608"/>
    </row>
    <row r="278" spans="3:3">
      <c r="C278" s="608"/>
    </row>
    <row r="279" spans="3:3">
      <c r="C279" s="608"/>
    </row>
    <row r="280" spans="3:3">
      <c r="C280" s="608"/>
    </row>
    <row r="281" spans="3:3">
      <c r="C281" s="608"/>
    </row>
    <row r="282" spans="3:3">
      <c r="C282" s="608"/>
    </row>
    <row r="283" spans="3:3">
      <c r="C283" s="608"/>
    </row>
    <row r="284" spans="3:3">
      <c r="C284" s="608"/>
    </row>
    <row r="285" spans="3:3">
      <c r="C285" s="608"/>
    </row>
    <row r="286" spans="3:3">
      <c r="C286" s="608"/>
    </row>
    <row r="287" spans="3:3">
      <c r="C287" s="608"/>
    </row>
    <row r="288" spans="3:3">
      <c r="C288" s="608"/>
    </row>
    <row r="289" spans="3:3">
      <c r="C289" s="608"/>
    </row>
    <row r="290" spans="3:3">
      <c r="C290" s="608"/>
    </row>
    <row r="291" spans="3:3">
      <c r="C291" s="608"/>
    </row>
    <row r="292" spans="3:3">
      <c r="C292" s="608"/>
    </row>
    <row r="293" spans="3:3">
      <c r="C293" s="608"/>
    </row>
    <row r="294" spans="3:3">
      <c r="C294" s="608"/>
    </row>
    <row r="295" spans="3:3">
      <c r="C295" s="608"/>
    </row>
    <row r="296" spans="3:3">
      <c r="C296" s="608"/>
    </row>
    <row r="297" spans="3:3">
      <c r="C297" s="608"/>
    </row>
    <row r="298" spans="3:3">
      <c r="C298" s="608"/>
    </row>
    <row r="299" spans="3:3">
      <c r="C299" s="608"/>
    </row>
    <row r="300" spans="3:3">
      <c r="C300" s="608"/>
    </row>
    <row r="301" spans="3:3">
      <c r="C301" s="608"/>
    </row>
    <row r="302" spans="3:3">
      <c r="C302" s="608"/>
    </row>
    <row r="303" spans="3:3">
      <c r="C303" s="608"/>
    </row>
    <row r="304" spans="3:3">
      <c r="C304" s="608"/>
    </row>
    <row r="305" spans="3:3">
      <c r="C305" s="608"/>
    </row>
    <row r="306" spans="3:3">
      <c r="C306" s="608"/>
    </row>
    <row r="307" spans="3:3">
      <c r="C307" s="608"/>
    </row>
    <row r="308" spans="3:3">
      <c r="C308" s="608"/>
    </row>
    <row r="309" spans="3:3">
      <c r="C309" s="608"/>
    </row>
    <row r="310" spans="3:3">
      <c r="C310" s="608"/>
    </row>
    <row r="311" spans="3:3">
      <c r="C311" s="608"/>
    </row>
    <row r="312" spans="3:3">
      <c r="C312" s="608"/>
    </row>
    <row r="313" spans="3:3">
      <c r="C313" s="608"/>
    </row>
    <row r="314" spans="3:3">
      <c r="C314" s="608"/>
    </row>
    <row r="315" spans="3:3">
      <c r="C315" s="608"/>
    </row>
    <row r="316" spans="3:3">
      <c r="C316" s="608"/>
    </row>
    <row r="317" spans="3:3">
      <c r="C317" s="608"/>
    </row>
    <row r="318" spans="3:3">
      <c r="C318" s="608"/>
    </row>
    <row r="319" spans="3:3">
      <c r="C319" s="608"/>
    </row>
    <row r="320" spans="3:3">
      <c r="C320" s="608"/>
    </row>
    <row r="321" spans="3:3">
      <c r="C321" s="608"/>
    </row>
    <row r="322" spans="3:3">
      <c r="C322" s="608"/>
    </row>
    <row r="323" spans="3:3">
      <c r="C323" s="608"/>
    </row>
    <row r="324" spans="3:3">
      <c r="C324" s="608"/>
    </row>
    <row r="325" spans="3:3">
      <c r="C325" s="608"/>
    </row>
    <row r="326" spans="3:3">
      <c r="C326" s="608"/>
    </row>
    <row r="327" spans="3:3">
      <c r="C327" s="608"/>
    </row>
    <row r="328" spans="3:3">
      <c r="C328" s="608"/>
    </row>
    <row r="329" spans="3:3">
      <c r="C329" s="608"/>
    </row>
    <row r="330" spans="3:3">
      <c r="C330" s="608"/>
    </row>
    <row r="331" spans="3:3">
      <c r="C331" s="608"/>
    </row>
    <row r="332" spans="3:3">
      <c r="C332" s="608"/>
    </row>
    <row r="333" spans="3:3">
      <c r="C333" s="608"/>
    </row>
    <row r="334" spans="3:3">
      <c r="C334" s="608"/>
    </row>
    <row r="335" spans="3:3">
      <c r="C335" s="608"/>
    </row>
    <row r="336" spans="3:3">
      <c r="C336" s="608"/>
    </row>
    <row r="337" spans="3:3">
      <c r="C337" s="608"/>
    </row>
    <row r="338" spans="3:3">
      <c r="C338" s="608"/>
    </row>
    <row r="339" spans="3:3">
      <c r="C339" s="608"/>
    </row>
    <row r="340" spans="3:3">
      <c r="C340" s="608"/>
    </row>
    <row r="341" spans="3:3">
      <c r="C341" s="608"/>
    </row>
    <row r="342" spans="3:3">
      <c r="C342" s="608"/>
    </row>
    <row r="343" spans="3:3">
      <c r="C343" s="608"/>
    </row>
    <row r="344" spans="3:3">
      <c r="C344" s="608"/>
    </row>
    <row r="345" spans="3:3">
      <c r="C345" s="608"/>
    </row>
    <row r="346" spans="3:3">
      <c r="C346" s="608"/>
    </row>
    <row r="347" spans="3:3">
      <c r="C347" s="608"/>
    </row>
    <row r="348" spans="3:3">
      <c r="C348" s="608"/>
    </row>
    <row r="349" spans="3:3">
      <c r="C349" s="608"/>
    </row>
    <row r="350" spans="3:3">
      <c r="C350" s="608"/>
    </row>
    <row r="351" spans="3:3">
      <c r="C351" s="608"/>
    </row>
    <row r="352" spans="3:3">
      <c r="C352" s="608"/>
    </row>
    <row r="353" spans="3:3">
      <c r="C353" s="608"/>
    </row>
    <row r="354" spans="3:3">
      <c r="C354" s="608"/>
    </row>
    <row r="355" spans="3:3">
      <c r="C355" s="608"/>
    </row>
    <row r="356" spans="3:3">
      <c r="C356" s="608"/>
    </row>
    <row r="357" spans="3:3">
      <c r="C357" s="608"/>
    </row>
    <row r="358" spans="3:3">
      <c r="C358" s="608"/>
    </row>
    <row r="359" spans="3:3">
      <c r="C359" s="608"/>
    </row>
    <row r="360" spans="3:3">
      <c r="C360" s="608"/>
    </row>
    <row r="361" spans="3:3">
      <c r="C361" s="608"/>
    </row>
    <row r="362" spans="3:3">
      <c r="C362" s="608"/>
    </row>
    <row r="363" spans="3:3">
      <c r="C363" s="608"/>
    </row>
    <row r="364" spans="3:3">
      <c r="C364" s="608"/>
    </row>
    <row r="365" spans="3:3">
      <c r="C365" s="608"/>
    </row>
    <row r="366" spans="3:3">
      <c r="C366" s="608"/>
    </row>
    <row r="367" spans="3:3">
      <c r="C367" s="608"/>
    </row>
    <row r="368" spans="3:3">
      <c r="C368" s="608"/>
    </row>
    <row r="369" spans="3:3">
      <c r="C369" s="608"/>
    </row>
    <row r="370" spans="3:3">
      <c r="C370" s="608"/>
    </row>
    <row r="371" spans="3:3">
      <c r="C371" s="608"/>
    </row>
    <row r="372" spans="3:3">
      <c r="C372" s="608"/>
    </row>
    <row r="373" spans="3:3">
      <c r="C373" s="608"/>
    </row>
    <row r="374" spans="3:3">
      <c r="C374" s="608"/>
    </row>
    <row r="375" spans="3:3">
      <c r="C375" s="608"/>
    </row>
    <row r="376" spans="3:3">
      <c r="C376" s="608"/>
    </row>
    <row r="377" spans="3:3">
      <c r="C377" s="608"/>
    </row>
    <row r="378" spans="3:3">
      <c r="C378" s="608"/>
    </row>
    <row r="379" spans="3:3">
      <c r="C379" s="608"/>
    </row>
    <row r="380" spans="3:3">
      <c r="C380" s="608"/>
    </row>
    <row r="381" spans="3:3">
      <c r="C381" s="608"/>
    </row>
    <row r="382" spans="3:3">
      <c r="C382" s="608"/>
    </row>
    <row r="383" spans="3:3">
      <c r="C383" s="608"/>
    </row>
    <row r="384" spans="3:3">
      <c r="C384" s="608"/>
    </row>
    <row r="385" spans="3:3">
      <c r="C385" s="608"/>
    </row>
    <row r="386" spans="3:3">
      <c r="C386" s="608"/>
    </row>
    <row r="387" spans="3:3">
      <c r="C387" s="608"/>
    </row>
    <row r="388" spans="3:3">
      <c r="C388" s="608"/>
    </row>
    <row r="389" spans="3:3">
      <c r="C389" s="608"/>
    </row>
    <row r="390" spans="3:3">
      <c r="C390" s="608"/>
    </row>
    <row r="391" spans="3:3">
      <c r="C391" s="608"/>
    </row>
    <row r="392" spans="3:3">
      <c r="C392" s="608"/>
    </row>
    <row r="393" spans="3:3">
      <c r="C393" s="608"/>
    </row>
    <row r="394" spans="3:3">
      <c r="C394" s="608"/>
    </row>
    <row r="395" spans="3:3">
      <c r="C395" s="608"/>
    </row>
    <row r="396" spans="3:3">
      <c r="C396" s="608"/>
    </row>
    <row r="397" spans="3:3">
      <c r="C397" s="608"/>
    </row>
    <row r="398" spans="3:3">
      <c r="C398" s="608"/>
    </row>
    <row r="399" spans="3:3">
      <c r="C399" s="608"/>
    </row>
    <row r="400" spans="3:3">
      <c r="C400" s="608"/>
    </row>
    <row r="401" spans="3:3">
      <c r="C401" s="608"/>
    </row>
    <row r="402" spans="3:3">
      <c r="C402" s="608"/>
    </row>
    <row r="403" spans="3:3">
      <c r="C403" s="608"/>
    </row>
    <row r="404" spans="3:3">
      <c r="C404" s="608"/>
    </row>
    <row r="405" spans="3:3">
      <c r="C405" s="608"/>
    </row>
    <row r="406" spans="3:3">
      <c r="C406" s="608"/>
    </row>
    <row r="407" spans="3:3">
      <c r="C407" s="608"/>
    </row>
    <row r="408" spans="3:3">
      <c r="C408" s="608"/>
    </row>
    <row r="409" spans="3:3">
      <c r="C409" s="608"/>
    </row>
    <row r="410" spans="3:3">
      <c r="C410" s="608"/>
    </row>
    <row r="411" spans="3:3">
      <c r="C411" s="608"/>
    </row>
    <row r="412" spans="3:3">
      <c r="C412" s="608"/>
    </row>
    <row r="413" spans="3:3">
      <c r="C413" s="608"/>
    </row>
    <row r="414" spans="3:3">
      <c r="C414" s="608"/>
    </row>
    <row r="415" spans="3:3">
      <c r="C415" s="608"/>
    </row>
    <row r="416" spans="3:3">
      <c r="C416" s="608"/>
    </row>
    <row r="417" spans="3:3">
      <c r="C417" s="608"/>
    </row>
    <row r="418" spans="3:3">
      <c r="C418" s="608"/>
    </row>
    <row r="419" spans="3:3">
      <c r="C419" s="608"/>
    </row>
    <row r="420" spans="3:3">
      <c r="C420" s="608"/>
    </row>
    <row r="421" spans="3:3">
      <c r="C421" s="608"/>
    </row>
    <row r="422" spans="3:3">
      <c r="C422" s="608"/>
    </row>
    <row r="423" spans="3:3">
      <c r="C423" s="608"/>
    </row>
    <row r="424" spans="3:3">
      <c r="C424" s="608"/>
    </row>
    <row r="425" spans="3:3">
      <c r="C425" s="608"/>
    </row>
    <row r="426" spans="3:3">
      <c r="C426" s="608"/>
    </row>
    <row r="427" spans="3:3">
      <c r="C427" s="608"/>
    </row>
    <row r="428" spans="3:3">
      <c r="C428" s="608"/>
    </row>
    <row r="429" spans="3:3">
      <c r="C429" s="608"/>
    </row>
    <row r="430" spans="3:3">
      <c r="C430" s="608"/>
    </row>
    <row r="431" spans="3:3">
      <c r="C431" s="608"/>
    </row>
    <row r="432" spans="3:3">
      <c r="C432" s="608"/>
    </row>
    <row r="433" spans="3:3">
      <c r="C433" s="608"/>
    </row>
    <row r="434" spans="3:3">
      <c r="C434" s="608"/>
    </row>
    <row r="435" spans="3:3">
      <c r="C435" s="608"/>
    </row>
    <row r="436" spans="3:3">
      <c r="C436" s="608"/>
    </row>
  </sheetData>
  <sheetProtection algorithmName="SHA-512" hashValue="BPGr1rw2RzDfEseM4NfemSD3vgmvjeGNWm4JwhtmrkqPxKKtwnv/+baBkMDKPvuP6ef7otyWp8JjBPKyoaA5jg==" saltValue="uJBmE/YjEdjQb86z/7rg5g==" spinCount="100000" sheet="1"/>
  <pageMargins left="0.98425196850393704" right="0.19685039370078741" top="1.1023622047244095" bottom="0.74803149606299213" header="0.74803149606299213" footer="0.51181102362204722"/>
  <pageSetup paperSize="9" scale="83" firstPageNumber="0" orientation="portrait" r:id="rId1"/>
  <headerFooter alignWithMargins="0">
    <oddHeader>&amp;L&amp;"Times New Roman,Navadno"&amp;8&amp;F&amp;C&amp;"Times New Roman,Navadno"&amp;12&amp;P/&amp;N&amp;R&amp;"Times New Roman,Navadno"&amp;8&amp;A</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31"/>
  <sheetViews>
    <sheetView view="pageBreakPreview" zoomScaleNormal="110" zoomScaleSheetLayoutView="100" workbookViewId="0">
      <selection activeCell="E18" sqref="E18"/>
    </sheetView>
  </sheetViews>
  <sheetFormatPr defaultColWidth="9" defaultRowHeight="15"/>
  <cols>
    <col min="1" max="1" width="9.5" style="41" customWidth="1"/>
    <col min="2" max="2" width="50.75" style="14" customWidth="1"/>
    <col min="3" max="3" width="5.625" style="10" customWidth="1"/>
    <col min="4" max="4" width="9.375" style="4" customWidth="1"/>
    <col min="5" max="5" width="12.875" style="11" customWidth="1"/>
    <col min="6" max="6" width="10.25" style="12" customWidth="1"/>
    <col min="7" max="10" width="9" style="12"/>
    <col min="11" max="11" width="10.125" style="12" customWidth="1"/>
    <col min="12" max="16384" width="9" style="12"/>
  </cols>
  <sheetData>
    <row r="1" spans="1:6" s="143" customFormat="1" ht="15.75">
      <c r="A1" s="40"/>
      <c r="B1" s="137"/>
      <c r="C1" s="138"/>
      <c r="D1" s="139"/>
      <c r="E1" s="141"/>
      <c r="F1" s="142"/>
    </row>
    <row r="2" spans="1:6" customFormat="1" ht="19.5" customHeight="1">
      <c r="A2" s="1368" t="s">
        <v>2225</v>
      </c>
      <c r="B2" s="1369"/>
      <c r="C2" s="1321"/>
      <c r="D2" s="1321"/>
    </row>
    <row r="3" spans="1:6" customFormat="1" ht="14.25">
      <c r="A3" s="1371" t="s">
        <v>2200</v>
      </c>
      <c r="B3" s="1372"/>
      <c r="C3" s="1370"/>
      <c r="D3" s="1370"/>
    </row>
    <row r="4" spans="1:6" customFormat="1" ht="14.25">
      <c r="A4" s="1365" t="s">
        <v>2226</v>
      </c>
      <c r="B4" s="1366"/>
      <c r="C4" s="127"/>
      <c r="D4" s="127"/>
    </row>
    <row r="5" spans="1:6" customFormat="1" ht="14.25">
      <c r="A5" s="1370" t="s">
        <v>2227</v>
      </c>
      <c r="B5" s="1370"/>
      <c r="C5" s="127"/>
      <c r="D5" s="127"/>
    </row>
    <row r="6" spans="1:6" customFormat="1" ht="14.25">
      <c r="B6" s="127"/>
      <c r="C6" s="127"/>
      <c r="D6" s="127"/>
    </row>
    <row r="7" spans="1:6" customFormat="1" ht="14.25">
      <c r="B7" s="127"/>
      <c r="C7" s="127"/>
      <c r="D7" s="127"/>
    </row>
    <row r="8" spans="1:6" customFormat="1" ht="14.25">
      <c r="B8" s="127"/>
      <c r="C8" s="127"/>
      <c r="D8" s="127"/>
    </row>
    <row r="9" spans="1:6" customFormat="1" ht="14.25">
      <c r="B9" s="127"/>
      <c r="C9" s="127"/>
      <c r="D9" s="127"/>
    </row>
    <row r="10" spans="1:6" customFormat="1" ht="14.25">
      <c r="B10" s="127"/>
      <c r="C10" s="127"/>
      <c r="D10" s="127"/>
    </row>
    <row r="11" spans="1:6" customFormat="1">
      <c r="A11" s="568" t="s">
        <v>1568</v>
      </c>
      <c r="B11" s="1085" t="s">
        <v>1569</v>
      </c>
      <c r="C11" s="570" t="s">
        <v>1570</v>
      </c>
      <c r="D11" s="571"/>
      <c r="E11" s="1084">
        <f>'EL LJ EKK IN SN'!G25</f>
        <v>0</v>
      </c>
    </row>
    <row r="12" spans="1:6" customFormat="1" ht="14.25">
      <c r="B12" s="516"/>
      <c r="C12" s="127"/>
      <c r="D12" s="127"/>
      <c r="E12" s="773" t="s">
        <v>1573</v>
      </c>
    </row>
    <row r="13" spans="1:6" customFormat="1" ht="14.25">
      <c r="A13" s="522"/>
      <c r="B13" s="514"/>
      <c r="C13" s="514"/>
      <c r="D13" s="514"/>
      <c r="E13" s="522"/>
    </row>
    <row r="14" spans="1:6" customFormat="1" ht="14.25">
      <c r="B14" s="127"/>
      <c r="C14" s="127"/>
      <c r="D14" s="127"/>
    </row>
    <row r="15" spans="1:6" s="150" customFormat="1" ht="15.75">
      <c r="A15" s="40"/>
      <c r="B15" s="152"/>
      <c r="C15" s="153"/>
      <c r="D15" s="140"/>
      <c r="E15" s="146"/>
    </row>
    <row r="16" spans="1:6" customFormat="1">
      <c r="A16" s="1345" t="s">
        <v>1446</v>
      </c>
      <c r="B16" s="1346"/>
      <c r="C16" s="512"/>
      <c r="D16" s="515"/>
    </row>
    <row r="17" spans="1:5" customFormat="1" ht="14.25">
      <c r="A17" s="127"/>
      <c r="B17" s="127"/>
      <c r="C17" s="127"/>
      <c r="D17" s="127"/>
    </row>
    <row r="18" spans="1:5" customFormat="1" ht="36" customHeight="1">
      <c r="A18" s="1347" t="s">
        <v>1447</v>
      </c>
      <c r="B18" s="1347"/>
      <c r="C18" s="1347"/>
      <c r="D18" s="1347"/>
    </row>
    <row r="19" spans="1:5" s="150" customFormat="1" ht="15.75">
      <c r="A19" s="40"/>
      <c r="B19" s="152"/>
      <c r="C19" s="153"/>
      <c r="D19" s="140"/>
      <c r="E19" s="146"/>
    </row>
    <row r="20" spans="1:5" s="150" customFormat="1" ht="15.75">
      <c r="A20" s="40"/>
      <c r="B20" s="152"/>
      <c r="C20" s="153"/>
      <c r="D20" s="140"/>
      <c r="E20" s="146"/>
    </row>
    <row r="21" spans="1:5" s="150" customFormat="1" ht="15.75">
      <c r="A21" s="40"/>
      <c r="B21" s="152"/>
      <c r="C21" s="153"/>
      <c r="D21" s="140"/>
      <c r="E21" s="146"/>
    </row>
    <row r="22" spans="1:5" s="150" customFormat="1" ht="15.75">
      <c r="A22" s="40"/>
      <c r="B22" s="152"/>
      <c r="C22" s="153"/>
      <c r="D22" s="140"/>
      <c r="E22" s="146"/>
    </row>
    <row r="23" spans="1:5" s="150" customFormat="1" ht="15.75">
      <c r="A23" s="40"/>
      <c r="B23" s="152"/>
      <c r="C23" s="153"/>
      <c r="D23" s="140"/>
      <c r="E23" s="146"/>
    </row>
    <row r="24" spans="1:5" s="150" customFormat="1" ht="15.75">
      <c r="A24" s="40"/>
      <c r="B24" s="152"/>
      <c r="C24" s="153"/>
      <c r="D24" s="140"/>
      <c r="E24" s="146"/>
    </row>
    <row r="25" spans="1:5" s="150" customFormat="1" ht="15.75">
      <c r="A25" s="40"/>
      <c r="B25" s="152"/>
      <c r="C25" s="153"/>
      <c r="D25" s="140"/>
      <c r="E25" s="146"/>
    </row>
    <row r="26" spans="1:5" s="150" customFormat="1" ht="15.75">
      <c r="A26" s="40"/>
      <c r="B26" s="152"/>
      <c r="C26" s="153"/>
      <c r="D26" s="140"/>
      <c r="E26" s="146"/>
    </row>
    <row r="27" spans="1:5" s="150" customFormat="1" ht="15.75">
      <c r="A27" s="40"/>
      <c r="B27" s="152"/>
      <c r="C27" s="153"/>
      <c r="D27" s="140"/>
      <c r="E27" s="146"/>
    </row>
    <row r="28" spans="1:5" s="150" customFormat="1" ht="15.75">
      <c r="A28" s="40"/>
      <c r="B28" s="152"/>
      <c r="C28" s="153"/>
      <c r="D28" s="140"/>
      <c r="E28" s="146"/>
    </row>
    <row r="29" spans="1:5" s="150" customFormat="1" ht="15.75">
      <c r="A29" s="40"/>
      <c r="B29" s="155"/>
      <c r="C29" s="145"/>
      <c r="D29" s="140"/>
      <c r="E29" s="146"/>
    </row>
    <row r="30" spans="1:5" s="150" customFormat="1" ht="15.75">
      <c r="A30" s="40"/>
      <c r="B30" s="152"/>
      <c r="C30" s="153"/>
      <c r="D30" s="140"/>
      <c r="E30" s="146"/>
    </row>
    <row r="31" spans="1:5" s="150" customFormat="1" ht="15.75">
      <c r="A31" s="40"/>
      <c r="B31" s="155"/>
      <c r="C31" s="145"/>
      <c r="D31" s="140"/>
      <c r="E31" s="146"/>
    </row>
  </sheetData>
  <sheetProtection algorithmName="SHA-512" hashValue="w2lurX+X/IT7VVDerq6hlqc5VZa30Y2Z1QlGaA+Mr9Sn9odTA2hvEUxySlFfm5O5bQasw9zdpmjrZPmokmw/ZA==" saltValue="ZqjJlAVbMxbfUe72ExPOdw==" spinCount="100000" sheet="1" selectLockedCells="1" selectUnlockedCells="1"/>
  <mergeCells count="6">
    <mergeCell ref="A4:B4"/>
    <mergeCell ref="A16:B16"/>
    <mergeCell ref="A18:D18"/>
    <mergeCell ref="A2:D2"/>
    <mergeCell ref="A5:B5"/>
    <mergeCell ref="A3:D3"/>
  </mergeCells>
  <pageMargins left="0.98425196850393704" right="0.19685039370078741" top="1.1023622047244095" bottom="0.74803149606299213" header="0.74803149606299213" footer="0.51181102362204722"/>
  <pageSetup paperSize="9" scale="83" firstPageNumber="0" orientation="portrait" r:id="rId1"/>
  <headerFooter alignWithMargins="0">
    <oddHeader>&amp;L&amp;"Times New Roman,Navadno"&amp;8&amp;F&amp;C&amp;"Times New Roman,Navadno"&amp;12&amp;P/&amp;N&amp;R&amp;"Times New Roman,Navadno"&amp;8&amp;A</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7"/>
  <sheetViews>
    <sheetView view="pageBreakPreview" topLeftCell="A13" zoomScaleNormal="110" zoomScaleSheetLayoutView="100" workbookViewId="0">
      <selection activeCell="C23" sqref="C23"/>
    </sheetView>
  </sheetViews>
  <sheetFormatPr defaultColWidth="9" defaultRowHeight="15"/>
  <cols>
    <col min="1" max="1" width="9" style="611"/>
    <col min="2" max="2" width="7.5" style="612" customWidth="1"/>
    <col min="3" max="3" width="48" style="619" customWidth="1"/>
    <col min="4" max="4" width="5.5" style="609" customWidth="1"/>
    <col min="5" max="5" width="8.25" style="633" customWidth="1"/>
    <col min="6" max="6" width="9" style="634" customWidth="1"/>
    <col min="7" max="7" width="12.125" style="634" customWidth="1"/>
    <col min="8" max="11" width="9" style="12"/>
    <col min="12" max="12" width="10.125" style="12" customWidth="1"/>
    <col min="13" max="16384" width="9" style="12"/>
  </cols>
  <sheetData>
    <row r="1" spans="1:7" s="143" customFormat="1" ht="15.75">
      <c r="A1" s="609"/>
      <c r="B1" s="609"/>
      <c r="C1" s="610" t="s">
        <v>2200</v>
      </c>
      <c r="D1"/>
      <c r="E1" s="519"/>
      <c r="F1" s="609"/>
      <c r="G1" s="609"/>
    </row>
    <row r="2" spans="1:7" s="143" customFormat="1" ht="15.75">
      <c r="A2" s="609"/>
      <c r="B2" s="609"/>
      <c r="C2" s="610" t="s">
        <v>2223</v>
      </c>
      <c r="D2"/>
      <c r="E2" s="519"/>
      <c r="F2" s="609"/>
      <c r="G2" s="609"/>
    </row>
    <row r="3" spans="1:7" s="143" customFormat="1" ht="15.75">
      <c r="A3" s="609"/>
      <c r="B3" s="609"/>
      <c r="C3" s="610"/>
      <c r="D3"/>
      <c r="E3" s="519"/>
      <c r="F3" s="609"/>
      <c r="G3" s="609"/>
    </row>
    <row r="4" spans="1:7" s="143" customFormat="1" ht="15.75">
      <c r="A4" s="609"/>
      <c r="B4" s="1173"/>
      <c r="C4" s="640"/>
      <c r="D4"/>
      <c r="E4" s="519"/>
      <c r="F4" s="609"/>
      <c r="G4" s="609"/>
    </row>
    <row r="5" spans="1:7" s="150" customFormat="1">
      <c r="A5" s="611"/>
      <c r="B5" s="612"/>
      <c r="C5" s="619"/>
      <c r="D5" s="616"/>
      <c r="E5" s="616"/>
      <c r="F5" s="616"/>
      <c r="G5" s="616"/>
    </row>
    <row r="6" spans="1:7" s="150" customFormat="1" ht="15.75">
      <c r="A6" s="611"/>
      <c r="B6" s="1176">
        <v>1</v>
      </c>
      <c r="C6" s="1177" t="s">
        <v>2201</v>
      </c>
      <c r="D6" s="1175" t="s">
        <v>2202</v>
      </c>
      <c r="E6" s="1175" t="s">
        <v>1677</v>
      </c>
      <c r="F6" s="1175" t="s">
        <v>1074</v>
      </c>
      <c r="G6" s="1175" t="s">
        <v>2203</v>
      </c>
    </row>
    <row r="7" spans="1:7" s="150" customFormat="1" ht="24" customHeight="1">
      <c r="A7" s="611"/>
      <c r="B7" s="531" t="s">
        <v>926</v>
      </c>
      <c r="C7" s="1174" t="s">
        <v>2201</v>
      </c>
      <c r="D7" s="532"/>
      <c r="E7" s="530"/>
      <c r="F7" s="623"/>
      <c r="G7" s="623"/>
    </row>
    <row r="8" spans="1:7" s="150" customFormat="1" ht="54.75" customHeight="1">
      <c r="A8" s="611"/>
      <c r="B8" s="531"/>
      <c r="C8" s="1178" t="s">
        <v>2221</v>
      </c>
      <c r="D8" s="529" t="s">
        <v>1035</v>
      </c>
      <c r="E8" s="530">
        <v>480</v>
      </c>
      <c r="F8" s="1243"/>
      <c r="G8" s="623">
        <f>E8*F8</f>
        <v>0</v>
      </c>
    </row>
    <row r="9" spans="1:7" s="150" customFormat="1" ht="54" customHeight="1">
      <c r="A9" s="611"/>
      <c r="B9" s="531"/>
      <c r="C9" s="1178" t="s">
        <v>2204</v>
      </c>
      <c r="D9" s="529" t="s">
        <v>28</v>
      </c>
      <c r="E9" s="530">
        <v>6</v>
      </c>
      <c r="F9" s="1243"/>
      <c r="G9" s="623">
        <f>E9*F9</f>
        <v>0</v>
      </c>
    </row>
    <row r="10" spans="1:7" s="150" customFormat="1" ht="24" customHeight="1">
      <c r="A10" s="611"/>
      <c r="B10" s="531"/>
      <c r="C10" s="1178" t="s">
        <v>2222</v>
      </c>
      <c r="D10" s="529" t="s">
        <v>28</v>
      </c>
      <c r="E10" s="530">
        <v>8</v>
      </c>
      <c r="F10" s="1243"/>
      <c r="G10" s="623">
        <f>E10*F10</f>
        <v>0</v>
      </c>
    </row>
    <row r="11" spans="1:7" s="150" customFormat="1" ht="24" customHeight="1">
      <c r="A11" s="611"/>
      <c r="B11" s="531"/>
      <c r="C11" s="1178" t="s">
        <v>2205</v>
      </c>
      <c r="D11" s="529" t="s">
        <v>23</v>
      </c>
      <c r="E11" s="530">
        <v>1</v>
      </c>
      <c r="F11" s="1243"/>
      <c r="G11" s="623">
        <f>E11*F11</f>
        <v>0</v>
      </c>
    </row>
    <row r="12" spans="1:7" s="150" customFormat="1">
      <c r="A12" s="611"/>
      <c r="B12" s="531" t="s">
        <v>928</v>
      </c>
      <c r="C12" s="1178" t="s">
        <v>2206</v>
      </c>
      <c r="D12" s="529"/>
      <c r="E12" s="621"/>
      <c r="F12" s="621"/>
      <c r="G12" s="621"/>
    </row>
    <row r="13" spans="1:7" s="150" customFormat="1">
      <c r="A13" s="611"/>
      <c r="B13" s="531"/>
      <c r="C13" s="1178" t="s">
        <v>2214</v>
      </c>
      <c r="D13" s="529" t="s">
        <v>23</v>
      </c>
      <c r="E13" s="530">
        <v>2</v>
      </c>
      <c r="F13" s="1243"/>
      <c r="G13" s="623">
        <f t="shared" ref="G13" si="0">E13*F13</f>
        <v>0</v>
      </c>
    </row>
    <row r="14" spans="1:7">
      <c r="B14" s="531"/>
      <c r="C14" s="1178" t="s">
        <v>2207</v>
      </c>
      <c r="D14" s="529"/>
      <c r="E14" s="530"/>
      <c r="F14" s="623"/>
      <c r="G14" s="623"/>
    </row>
    <row r="15" spans="1:7">
      <c r="B15" s="531"/>
      <c r="C15" s="1178" t="s">
        <v>2208</v>
      </c>
      <c r="D15" s="529" t="s">
        <v>23</v>
      </c>
      <c r="E15" s="530">
        <v>5</v>
      </c>
      <c r="F15" s="1243"/>
      <c r="G15" s="623">
        <f t="shared" ref="G15" si="1">E15*F15</f>
        <v>0</v>
      </c>
    </row>
    <row r="16" spans="1:7">
      <c r="B16" s="531"/>
      <c r="C16" s="1178" t="s">
        <v>2209</v>
      </c>
      <c r="D16" s="529"/>
      <c r="E16" s="530"/>
      <c r="F16" s="623"/>
      <c r="G16" s="623"/>
    </row>
    <row r="17" spans="2:7" ht="25.5">
      <c r="B17" s="531"/>
      <c r="C17" s="1178" t="s">
        <v>2210</v>
      </c>
      <c r="D17" s="529"/>
      <c r="E17" s="530"/>
      <c r="F17" s="623"/>
      <c r="G17" s="623"/>
    </row>
    <row r="18" spans="2:7">
      <c r="B18" s="531"/>
      <c r="C18" s="1178" t="s">
        <v>2215</v>
      </c>
      <c r="D18" s="529" t="s">
        <v>23</v>
      </c>
      <c r="E18" s="530">
        <v>5</v>
      </c>
      <c r="F18" s="1243"/>
      <c r="G18" s="623">
        <f t="shared" ref="G18" si="2">E18*F18</f>
        <v>0</v>
      </c>
    </row>
    <row r="19" spans="2:7" ht="25.5">
      <c r="B19" s="531"/>
      <c r="C19" s="1178" t="s">
        <v>2211</v>
      </c>
      <c r="D19" s="529"/>
      <c r="E19" s="530"/>
      <c r="F19" s="623"/>
      <c r="G19" s="623"/>
    </row>
    <row r="20" spans="2:7">
      <c r="B20" s="531"/>
      <c r="C20" s="1178" t="s">
        <v>2212</v>
      </c>
      <c r="D20" s="529"/>
      <c r="E20" s="530"/>
      <c r="F20" s="623"/>
      <c r="G20" s="623"/>
    </row>
    <row r="21" spans="2:7">
      <c r="B21" s="531"/>
      <c r="C21" s="1178" t="s">
        <v>2213</v>
      </c>
      <c r="D21" s="529" t="s">
        <v>23</v>
      </c>
      <c r="E21" s="530">
        <v>1</v>
      </c>
      <c r="F21" s="1243"/>
      <c r="G21" s="623">
        <f t="shared" ref="G21" si="3">E21*F21</f>
        <v>0</v>
      </c>
    </row>
    <row r="22" spans="2:7">
      <c r="B22" s="531"/>
      <c r="C22" s="1178" t="s">
        <v>2216</v>
      </c>
      <c r="D22" s="529" t="s">
        <v>23</v>
      </c>
      <c r="E22" s="530">
        <v>5</v>
      </c>
      <c r="F22" s="1243"/>
      <c r="G22" s="623">
        <f t="shared" ref="G22" si="4">E22*F22</f>
        <v>0</v>
      </c>
    </row>
    <row r="23" spans="2:7" ht="38.25">
      <c r="B23" s="531"/>
      <c r="C23" s="1178" t="s">
        <v>2217</v>
      </c>
      <c r="D23" s="529"/>
      <c r="E23" s="530"/>
      <c r="F23" s="623"/>
      <c r="G23" s="623"/>
    </row>
    <row r="24" spans="2:7">
      <c r="B24" s="531"/>
      <c r="C24" s="534"/>
      <c r="D24" s="529"/>
      <c r="E24" s="530"/>
      <c r="F24" s="623"/>
      <c r="G24" s="623"/>
    </row>
    <row r="25" spans="2:7">
      <c r="B25" s="568"/>
      <c r="C25" s="569" t="s">
        <v>2218</v>
      </c>
      <c r="D25" s="570" t="s">
        <v>1570</v>
      </c>
      <c r="E25" s="571"/>
      <c r="F25" s="572"/>
      <c r="G25" s="573">
        <f>SUM(G8:G22)</f>
        <v>0</v>
      </c>
    </row>
    <row r="26" spans="2:7">
      <c r="B26" s="1179"/>
      <c r="C26" s="1180"/>
      <c r="D26" s="1181"/>
      <c r="E26" s="1182"/>
      <c r="F26" s="583"/>
      <c r="G26" s="1183"/>
    </row>
    <row r="27" spans="2:7">
      <c r="B27" s="1179"/>
      <c r="C27" s="1180"/>
      <c r="D27" s="1181"/>
      <c r="E27" s="1182"/>
      <c r="F27" s="583"/>
      <c r="G27" s="1183"/>
    </row>
    <row r="28" spans="2:7" ht="31.5" customHeight="1">
      <c r="B28" s="1373" t="s">
        <v>2219</v>
      </c>
      <c r="C28" s="1374"/>
      <c r="D28" s="1374"/>
      <c r="E28" s="1182"/>
      <c r="F28" s="583"/>
      <c r="G28" s="1183"/>
    </row>
    <row r="29" spans="2:7" ht="40.5" customHeight="1">
      <c r="B29" s="1373" t="s">
        <v>2220</v>
      </c>
      <c r="C29" s="1374"/>
      <c r="D29" s="1374"/>
      <c r="E29" s="1182"/>
      <c r="F29" s="583"/>
      <c r="G29" s="1183"/>
    </row>
    <row r="30" spans="2:7">
      <c r="B30" s="1184"/>
      <c r="C30" s="1180"/>
      <c r="D30" s="1181"/>
      <c r="E30" s="1182"/>
      <c r="F30" s="583"/>
      <c r="G30" s="1183"/>
    </row>
    <row r="31" spans="2:7">
      <c r="B31" s="1179"/>
      <c r="C31" s="1180"/>
      <c r="D31" s="1181"/>
      <c r="E31" s="1182"/>
      <c r="F31" s="583"/>
      <c r="G31" s="1183"/>
    </row>
    <row r="32" spans="2:7">
      <c r="B32" s="1179"/>
      <c r="C32" s="1180"/>
      <c r="D32" s="1181"/>
      <c r="E32" s="1182"/>
      <c r="F32" s="583"/>
      <c r="G32" s="1183"/>
    </row>
    <row r="62" spans="1:5" s="634" customFormat="1" ht="14.25">
      <c r="A62" s="611"/>
      <c r="B62" s="574"/>
      <c r="C62" s="619"/>
      <c r="D62" s="575"/>
      <c r="E62" s="576"/>
    </row>
    <row r="101" spans="1:7" s="633" customFormat="1" ht="12.75">
      <c r="A101" s="611"/>
      <c r="B101" s="612"/>
      <c r="C101" s="577"/>
      <c r="D101" s="635"/>
      <c r="F101" s="634"/>
      <c r="G101" s="634"/>
    </row>
    <row r="102" spans="1:7" s="633" customFormat="1" ht="12.75">
      <c r="A102" s="611"/>
      <c r="B102" s="612"/>
      <c r="C102" s="619"/>
      <c r="D102" s="635"/>
      <c r="F102" s="634"/>
      <c r="G102" s="634"/>
    </row>
    <row r="103" spans="1:7" s="633" customFormat="1" ht="12.75">
      <c r="A103" s="611"/>
      <c r="B103" s="612"/>
      <c r="C103" s="619"/>
      <c r="D103" s="635"/>
      <c r="F103" s="634"/>
      <c r="G103" s="634"/>
    </row>
    <row r="104" spans="1:7" s="633" customFormat="1" ht="12.75">
      <c r="A104" s="611"/>
      <c r="B104" s="612"/>
      <c r="C104" s="619"/>
      <c r="D104" s="635"/>
      <c r="F104" s="634"/>
      <c r="G104" s="634"/>
    </row>
    <row r="115" spans="2:7">
      <c r="F115" s="540"/>
      <c r="G115" s="540"/>
    </row>
    <row r="116" spans="2:7">
      <c r="B116" s="578"/>
      <c r="C116" s="579"/>
      <c r="D116" s="580"/>
      <c r="E116" s="581"/>
      <c r="F116" s="540"/>
      <c r="G116" s="540"/>
    </row>
    <row r="117" spans="2:7">
      <c r="F117" s="540"/>
      <c r="G117" s="540"/>
    </row>
    <row r="118" spans="2:7">
      <c r="F118" s="540"/>
      <c r="G118" s="540"/>
    </row>
    <row r="119" spans="2:7">
      <c r="C119" s="582"/>
      <c r="D119" s="583"/>
      <c r="E119" s="584"/>
      <c r="F119" s="540"/>
      <c r="G119" s="540"/>
    </row>
    <row r="120" spans="2:7">
      <c r="B120" s="636"/>
      <c r="C120" s="585"/>
      <c r="D120" s="586"/>
      <c r="E120" s="586"/>
    </row>
    <row r="121" spans="2:7">
      <c r="C121" s="582"/>
      <c r="D121" s="583"/>
      <c r="E121" s="584"/>
    </row>
    <row r="122" spans="2:7">
      <c r="C122" s="582"/>
    </row>
    <row r="123" spans="2:7">
      <c r="C123" s="587"/>
    </row>
    <row r="124" spans="2:7">
      <c r="C124" s="587"/>
    </row>
    <row r="125" spans="2:7">
      <c r="C125" s="587"/>
      <c r="D125" s="583"/>
      <c r="E125" s="584"/>
    </row>
    <row r="126" spans="2:7">
      <c r="B126" s="636"/>
      <c r="C126" s="585"/>
      <c r="D126" s="586"/>
      <c r="E126" s="586"/>
    </row>
    <row r="127" spans="2:7">
      <c r="C127" s="582"/>
      <c r="D127" s="583"/>
      <c r="E127" s="584"/>
    </row>
    <row r="128" spans="2:7">
      <c r="B128" s="636"/>
      <c r="C128" s="585"/>
      <c r="D128" s="586"/>
      <c r="E128" s="586"/>
      <c r="F128" s="588"/>
      <c r="G128" s="584"/>
    </row>
    <row r="129" spans="1:7">
      <c r="C129" s="582"/>
      <c r="D129" s="583"/>
      <c r="E129" s="584"/>
      <c r="F129" s="588"/>
      <c r="G129" s="584"/>
    </row>
    <row r="130" spans="1:7">
      <c r="B130" s="636"/>
      <c r="C130" s="589"/>
      <c r="D130" s="590"/>
      <c r="E130" s="576"/>
    </row>
    <row r="131" spans="1:7">
      <c r="C131" s="591"/>
      <c r="D131" s="592"/>
      <c r="E131" s="593"/>
    </row>
    <row r="132" spans="1:7">
      <c r="B132" s="636"/>
      <c r="C132" s="594"/>
      <c r="D132" s="595"/>
      <c r="E132" s="584"/>
    </row>
    <row r="133" spans="1:7">
      <c r="C133" s="596"/>
    </row>
    <row r="134" spans="1:7">
      <c r="C134" s="596"/>
    </row>
    <row r="135" spans="1:7">
      <c r="C135" s="596"/>
      <c r="D135" s="583"/>
      <c r="E135" s="584"/>
    </row>
    <row r="136" spans="1:7">
      <c r="B136" s="636"/>
      <c r="C136" s="594"/>
      <c r="D136" s="595"/>
      <c r="E136" s="584"/>
    </row>
    <row r="137" spans="1:7">
      <c r="C137" s="596"/>
    </row>
    <row r="138" spans="1:7" s="634" customFormat="1" ht="12.75">
      <c r="A138" s="611"/>
      <c r="B138" s="612"/>
      <c r="C138" s="596"/>
      <c r="D138" s="609"/>
      <c r="E138" s="633"/>
    </row>
    <row r="139" spans="1:7" s="634" customFormat="1" ht="12.75">
      <c r="A139" s="611"/>
      <c r="B139" s="612"/>
      <c r="C139" s="596"/>
      <c r="D139" s="583"/>
      <c r="E139" s="584"/>
    </row>
    <row r="140" spans="1:7" s="634" customFormat="1" ht="12.75">
      <c r="A140" s="611"/>
      <c r="B140" s="636"/>
      <c r="C140" s="594"/>
      <c r="D140" s="595"/>
      <c r="E140" s="584"/>
    </row>
    <row r="141" spans="1:7" s="634" customFormat="1" ht="12.75">
      <c r="A141" s="611"/>
      <c r="B141" s="612"/>
      <c r="C141" s="596"/>
      <c r="D141" s="609"/>
      <c r="E141" s="633"/>
    </row>
    <row r="142" spans="1:7" s="634" customFormat="1" ht="12.75">
      <c r="A142" s="611"/>
      <c r="B142" s="612"/>
      <c r="C142" s="596"/>
      <c r="D142" s="609"/>
      <c r="E142" s="633"/>
    </row>
    <row r="143" spans="1:7" s="634" customFormat="1" ht="12.75">
      <c r="A143" s="611"/>
      <c r="B143" s="612"/>
      <c r="C143" s="596"/>
      <c r="D143" s="583"/>
      <c r="E143" s="584"/>
    </row>
    <row r="144" spans="1:7" s="634" customFormat="1" ht="12.75">
      <c r="A144" s="611"/>
      <c r="B144" s="636"/>
      <c r="C144" s="594"/>
      <c r="D144" s="595"/>
      <c r="E144" s="584"/>
    </row>
    <row r="145" spans="1:5" s="634" customFormat="1" ht="12.75">
      <c r="A145" s="611"/>
      <c r="B145" s="612"/>
      <c r="C145" s="596"/>
      <c r="D145" s="583"/>
      <c r="E145" s="584"/>
    </row>
    <row r="146" spans="1:5" s="634" customFormat="1" ht="12.75">
      <c r="A146" s="611"/>
      <c r="B146" s="612"/>
      <c r="C146" s="596"/>
      <c r="D146" s="609"/>
      <c r="E146" s="633"/>
    </row>
    <row r="147" spans="1:5" s="634" customFormat="1" ht="12.75">
      <c r="A147" s="611"/>
      <c r="B147" s="612"/>
      <c r="C147" s="597"/>
      <c r="D147" s="609"/>
      <c r="E147" s="633"/>
    </row>
    <row r="148" spans="1:5" s="634" customFormat="1" ht="12.75">
      <c r="A148" s="611"/>
      <c r="B148" s="612"/>
      <c r="C148" s="597"/>
      <c r="D148" s="609"/>
      <c r="E148" s="633"/>
    </row>
    <row r="149" spans="1:5" s="634" customFormat="1" ht="12.75">
      <c r="A149" s="611"/>
      <c r="B149" s="612"/>
      <c r="C149" s="597"/>
      <c r="D149" s="583"/>
      <c r="E149" s="584"/>
    </row>
    <row r="150" spans="1:5" s="634" customFormat="1" ht="12.75">
      <c r="A150" s="611"/>
      <c r="B150" s="636"/>
      <c r="C150" s="594"/>
      <c r="D150" s="595"/>
      <c r="E150" s="584"/>
    </row>
    <row r="151" spans="1:5" s="634" customFormat="1" ht="12.75">
      <c r="A151" s="611"/>
      <c r="B151" s="612"/>
      <c r="C151" s="596"/>
      <c r="D151" s="583"/>
      <c r="E151" s="584"/>
    </row>
    <row r="152" spans="1:5" s="634" customFormat="1" ht="12.75">
      <c r="A152" s="611"/>
      <c r="B152" s="636"/>
      <c r="C152" s="594"/>
      <c r="D152" s="595"/>
      <c r="E152" s="584"/>
    </row>
    <row r="153" spans="1:5" s="634" customFormat="1" ht="12.75">
      <c r="A153" s="611"/>
      <c r="B153" s="612"/>
      <c r="C153" s="596"/>
      <c r="D153" s="583"/>
      <c r="E153" s="584"/>
    </row>
    <row r="154" spans="1:5" s="634" customFormat="1" ht="12.75">
      <c r="A154" s="611"/>
      <c r="B154" s="612"/>
      <c r="C154" s="596"/>
      <c r="D154" s="583"/>
      <c r="E154" s="584"/>
    </row>
    <row r="155" spans="1:5" s="634" customFormat="1" ht="12.75">
      <c r="A155" s="611"/>
      <c r="B155" s="636"/>
      <c r="C155" s="589"/>
      <c r="D155" s="590"/>
      <c r="E155" s="576"/>
    </row>
    <row r="156" spans="1:5" s="634" customFormat="1" ht="12.75">
      <c r="A156" s="611"/>
      <c r="B156" s="612"/>
      <c r="C156" s="598"/>
      <c r="D156" s="599"/>
      <c r="E156" s="576"/>
    </row>
    <row r="157" spans="1:5" s="634" customFormat="1" ht="12.75">
      <c r="A157" s="611"/>
      <c r="B157" s="612"/>
      <c r="C157" s="591"/>
      <c r="D157" s="599"/>
      <c r="E157" s="576"/>
    </row>
    <row r="158" spans="1:5" s="634" customFormat="1" ht="12.75">
      <c r="A158" s="611"/>
      <c r="B158" s="612"/>
      <c r="C158" s="637"/>
      <c r="D158" s="592"/>
      <c r="E158" s="593"/>
    </row>
    <row r="159" spans="1:5" s="634" customFormat="1" ht="12.75">
      <c r="A159" s="611"/>
      <c r="B159" s="636"/>
      <c r="C159" s="579"/>
      <c r="D159" s="580"/>
      <c r="E159" s="581"/>
    </row>
    <row r="160" spans="1:5" s="634" customFormat="1" ht="12.75">
      <c r="A160" s="611"/>
      <c r="B160" s="612"/>
      <c r="C160" s="591"/>
      <c r="D160" s="599"/>
      <c r="E160" s="576"/>
    </row>
    <row r="161" spans="1:5" s="634" customFormat="1" ht="12.75">
      <c r="A161" s="611"/>
      <c r="B161" s="612"/>
      <c r="C161" s="637"/>
      <c r="D161" s="599"/>
      <c r="E161" s="576"/>
    </row>
    <row r="162" spans="1:5" s="634" customFormat="1" ht="12.75">
      <c r="A162" s="611"/>
      <c r="B162" s="636"/>
      <c r="C162" s="600"/>
      <c r="D162" s="601"/>
      <c r="E162" s="581"/>
    </row>
    <row r="163" spans="1:5" s="634" customFormat="1" ht="12.75">
      <c r="A163" s="611"/>
      <c r="B163" s="612"/>
      <c r="C163" s="602"/>
      <c r="D163" s="601"/>
      <c r="E163" s="581"/>
    </row>
    <row r="164" spans="1:5" s="634" customFormat="1" ht="12.75">
      <c r="A164" s="611"/>
      <c r="B164" s="636"/>
      <c r="C164" s="600"/>
      <c r="D164" s="601"/>
      <c r="E164" s="581"/>
    </row>
    <row r="165" spans="1:5" s="634" customFormat="1" ht="12.75">
      <c r="A165" s="611"/>
      <c r="B165" s="612"/>
      <c r="C165" s="602"/>
      <c r="D165" s="583"/>
      <c r="E165" s="584"/>
    </row>
    <row r="166" spans="1:5" s="634" customFormat="1" ht="12.75">
      <c r="A166" s="611"/>
      <c r="B166" s="612"/>
      <c r="C166" s="577"/>
      <c r="D166" s="583"/>
      <c r="E166" s="584"/>
    </row>
    <row r="167" spans="1:5" s="634" customFormat="1" ht="12.75">
      <c r="A167" s="611"/>
      <c r="B167" s="612"/>
      <c r="C167" s="577"/>
      <c r="D167" s="583"/>
      <c r="E167" s="584"/>
    </row>
    <row r="168" spans="1:5" s="634" customFormat="1" ht="12.75">
      <c r="A168" s="611"/>
      <c r="B168" s="612"/>
      <c r="C168" s="577"/>
      <c r="D168" s="601"/>
      <c r="E168" s="581"/>
    </row>
    <row r="169" spans="1:5" s="634" customFormat="1" ht="12.75">
      <c r="A169" s="611"/>
      <c r="B169" s="636"/>
      <c r="C169" s="600"/>
      <c r="D169" s="601"/>
      <c r="E169" s="581"/>
    </row>
    <row r="170" spans="1:5" s="634" customFormat="1" ht="12.75">
      <c r="A170" s="611"/>
      <c r="B170" s="636"/>
      <c r="C170" s="600"/>
      <c r="D170" s="601"/>
      <c r="E170" s="581"/>
    </row>
    <row r="171" spans="1:5" s="634" customFormat="1" ht="12.75">
      <c r="A171" s="611"/>
      <c r="B171" s="612"/>
      <c r="C171" s="591"/>
      <c r="D171" s="609"/>
      <c r="E171" s="633"/>
    </row>
    <row r="172" spans="1:5" s="634" customFormat="1" ht="12.75">
      <c r="A172" s="611"/>
      <c r="B172" s="636"/>
      <c r="C172" s="600"/>
      <c r="D172" s="601"/>
      <c r="E172" s="581"/>
    </row>
    <row r="173" spans="1:5" s="634" customFormat="1" ht="12.75">
      <c r="A173" s="611"/>
      <c r="B173" s="636"/>
      <c r="C173" s="600"/>
      <c r="D173" s="601"/>
      <c r="E173" s="581"/>
    </row>
    <row r="174" spans="1:5" s="634" customFormat="1" ht="12.75">
      <c r="A174" s="611"/>
      <c r="B174" s="612"/>
      <c r="C174" s="591"/>
      <c r="D174" s="609"/>
      <c r="E174" s="633"/>
    </row>
    <row r="175" spans="1:5" s="634" customFormat="1" ht="12.75">
      <c r="A175" s="611"/>
      <c r="B175" s="636"/>
      <c r="C175" s="600"/>
      <c r="D175" s="583"/>
      <c r="E175" s="584"/>
    </row>
    <row r="176" spans="1:5" s="634" customFormat="1" ht="12.75">
      <c r="A176" s="611"/>
      <c r="B176" s="612"/>
      <c r="C176" s="577"/>
      <c r="D176" s="601"/>
      <c r="E176" s="581"/>
    </row>
    <row r="177" spans="1:7" s="634" customFormat="1" ht="12.75">
      <c r="A177" s="611"/>
      <c r="B177" s="636"/>
      <c r="C177" s="600"/>
      <c r="D177" s="601"/>
      <c r="E177" s="581"/>
    </row>
    <row r="178" spans="1:7" s="634" customFormat="1" ht="12.75">
      <c r="A178" s="611"/>
      <c r="B178" s="612"/>
      <c r="C178" s="602"/>
      <c r="D178" s="601"/>
      <c r="E178" s="581"/>
    </row>
    <row r="179" spans="1:7" s="634" customFormat="1" ht="12.75">
      <c r="A179" s="611"/>
      <c r="B179" s="612"/>
      <c r="C179" s="603"/>
      <c r="D179" s="604"/>
      <c r="E179" s="604"/>
    </row>
    <row r="180" spans="1:7" s="634" customFormat="1" ht="12.75">
      <c r="A180" s="611"/>
      <c r="B180" s="612"/>
      <c r="C180" s="603"/>
      <c r="D180" s="638"/>
      <c r="E180" s="639"/>
    </row>
    <row r="181" spans="1:7" s="634" customFormat="1" ht="12.75">
      <c r="A181" s="611"/>
      <c r="B181" s="636"/>
      <c r="C181" s="594"/>
      <c r="D181" s="595"/>
      <c r="E181" s="584"/>
    </row>
    <row r="182" spans="1:7" s="634" customFormat="1" ht="12.75">
      <c r="A182" s="611"/>
      <c r="B182" s="612"/>
      <c r="C182" s="596"/>
      <c r="D182" s="583"/>
      <c r="E182" s="584"/>
    </row>
    <row r="183" spans="1:7" s="634" customFormat="1" ht="12.75">
      <c r="A183" s="611"/>
      <c r="B183" s="612"/>
      <c r="C183" s="596"/>
      <c r="D183" s="583"/>
      <c r="E183" s="584"/>
    </row>
    <row r="184" spans="1:7" s="634" customFormat="1" ht="12.75">
      <c r="A184" s="611"/>
      <c r="B184" s="636"/>
      <c r="C184" s="605"/>
      <c r="D184" s="606"/>
      <c r="E184" s="581"/>
    </row>
    <row r="185" spans="1:7" s="634" customFormat="1" ht="12.75">
      <c r="A185" s="611"/>
      <c r="B185" s="612"/>
      <c r="C185" s="607"/>
      <c r="D185" s="606"/>
      <c r="E185" s="584"/>
    </row>
    <row r="186" spans="1:7" s="609" customFormat="1">
      <c r="A186" s="611"/>
      <c r="B186" s="612"/>
      <c r="C186" s="608"/>
      <c r="E186" s="633"/>
      <c r="F186" s="634"/>
      <c r="G186" s="634"/>
    </row>
    <row r="187" spans="1:7" s="609" customFormat="1">
      <c r="A187" s="611"/>
      <c r="B187" s="612"/>
      <c r="C187" s="608"/>
      <c r="E187" s="633"/>
      <c r="F187" s="634"/>
      <c r="G187" s="634"/>
    </row>
    <row r="188" spans="1:7" s="609" customFormat="1">
      <c r="A188" s="611"/>
      <c r="B188" s="612"/>
      <c r="C188" s="608"/>
      <c r="E188" s="633"/>
      <c r="F188" s="634"/>
      <c r="G188" s="634"/>
    </row>
    <row r="189" spans="1:7" s="609" customFormat="1">
      <c r="A189" s="611"/>
      <c r="B189" s="612"/>
      <c r="C189" s="608"/>
      <c r="E189" s="633"/>
      <c r="F189" s="634"/>
      <c r="G189" s="634"/>
    </row>
    <row r="190" spans="1:7" s="609" customFormat="1">
      <c r="A190" s="611"/>
      <c r="B190" s="612"/>
      <c r="C190" s="608"/>
      <c r="E190" s="633"/>
      <c r="F190" s="634"/>
      <c r="G190" s="634"/>
    </row>
    <row r="191" spans="1:7" s="609" customFormat="1">
      <c r="A191" s="611"/>
      <c r="B191" s="612"/>
      <c r="C191" s="608"/>
      <c r="E191" s="633"/>
      <c r="F191" s="634"/>
      <c r="G191" s="634"/>
    </row>
    <row r="192" spans="1:7" s="609" customFormat="1">
      <c r="A192" s="611"/>
      <c r="B192" s="612"/>
      <c r="C192" s="608"/>
      <c r="E192" s="633"/>
      <c r="F192" s="634"/>
      <c r="G192" s="634"/>
    </row>
    <row r="193" spans="1:7" s="609" customFormat="1">
      <c r="A193" s="611"/>
      <c r="B193" s="612"/>
      <c r="C193" s="608"/>
      <c r="E193" s="633"/>
      <c r="F193" s="634"/>
      <c r="G193" s="634"/>
    </row>
    <row r="194" spans="1:7" s="609" customFormat="1">
      <c r="A194" s="611"/>
      <c r="B194" s="612"/>
      <c r="C194" s="608"/>
      <c r="E194" s="633"/>
      <c r="F194" s="634"/>
      <c r="G194" s="634"/>
    </row>
    <row r="195" spans="1:7" s="609" customFormat="1">
      <c r="A195" s="611"/>
      <c r="B195" s="612"/>
      <c r="C195" s="608"/>
      <c r="E195" s="633"/>
      <c r="F195" s="634"/>
      <c r="G195" s="634"/>
    </row>
    <row r="196" spans="1:7" s="609" customFormat="1">
      <c r="A196" s="611"/>
      <c r="B196" s="612"/>
      <c r="C196" s="608"/>
      <c r="E196" s="633"/>
      <c r="F196" s="634"/>
      <c r="G196" s="634"/>
    </row>
    <row r="197" spans="1:7" s="609" customFormat="1">
      <c r="A197" s="611"/>
      <c r="B197" s="612"/>
      <c r="C197" s="608"/>
      <c r="E197" s="633"/>
      <c r="F197" s="634"/>
      <c r="G197" s="634"/>
    </row>
    <row r="198" spans="1:7" s="609" customFormat="1">
      <c r="A198" s="611"/>
      <c r="B198" s="612"/>
      <c r="C198" s="608"/>
      <c r="E198" s="633"/>
      <c r="F198" s="634"/>
      <c r="G198" s="634"/>
    </row>
    <row r="199" spans="1:7" s="609" customFormat="1">
      <c r="A199" s="611"/>
      <c r="B199" s="612"/>
      <c r="C199" s="608"/>
      <c r="E199" s="633"/>
      <c r="F199" s="634"/>
      <c r="G199" s="634"/>
    </row>
    <row r="200" spans="1:7" s="609" customFormat="1">
      <c r="A200" s="611"/>
      <c r="B200" s="612"/>
      <c r="C200" s="608"/>
      <c r="E200" s="633"/>
      <c r="F200" s="634"/>
      <c r="G200" s="634"/>
    </row>
    <row r="201" spans="1:7" s="609" customFormat="1">
      <c r="A201" s="611"/>
      <c r="B201" s="612"/>
      <c r="C201" s="608"/>
      <c r="E201" s="633"/>
      <c r="F201" s="634"/>
      <c r="G201" s="634"/>
    </row>
    <row r="202" spans="1:7" s="609" customFormat="1">
      <c r="A202" s="611"/>
      <c r="B202" s="612"/>
      <c r="C202" s="608"/>
      <c r="E202" s="633"/>
      <c r="F202" s="634"/>
      <c r="G202" s="634"/>
    </row>
    <row r="203" spans="1:7" s="609" customFormat="1">
      <c r="A203" s="611"/>
      <c r="B203" s="612"/>
      <c r="C203" s="608"/>
      <c r="E203" s="633"/>
      <c r="F203" s="634"/>
      <c r="G203" s="634"/>
    </row>
    <row r="204" spans="1:7" s="609" customFormat="1">
      <c r="A204" s="611"/>
      <c r="B204" s="612"/>
      <c r="C204" s="608"/>
      <c r="E204" s="633"/>
      <c r="F204" s="634"/>
      <c r="G204" s="634"/>
    </row>
    <row r="205" spans="1:7" s="609" customFormat="1">
      <c r="A205" s="611"/>
      <c r="B205" s="612"/>
      <c r="C205" s="608"/>
      <c r="E205" s="633"/>
      <c r="F205" s="634"/>
      <c r="G205" s="634"/>
    </row>
    <row r="206" spans="1:7" s="609" customFormat="1">
      <c r="A206" s="611"/>
      <c r="B206" s="612"/>
      <c r="C206" s="608"/>
      <c r="E206" s="633"/>
      <c r="F206" s="634"/>
      <c r="G206" s="634"/>
    </row>
    <row r="207" spans="1:7" s="609" customFormat="1">
      <c r="A207" s="611"/>
      <c r="B207" s="612"/>
      <c r="C207" s="608"/>
      <c r="E207" s="633"/>
      <c r="F207" s="634"/>
      <c r="G207" s="634"/>
    </row>
    <row r="208" spans="1:7" s="609" customFormat="1">
      <c r="A208" s="611"/>
      <c r="B208" s="612"/>
      <c r="C208" s="608"/>
      <c r="E208" s="633"/>
      <c r="F208" s="634"/>
      <c r="G208" s="634"/>
    </row>
    <row r="209" spans="1:7" s="609" customFormat="1">
      <c r="A209" s="611"/>
      <c r="B209" s="612"/>
      <c r="C209" s="608"/>
      <c r="E209" s="633"/>
      <c r="F209" s="634"/>
      <c r="G209" s="634"/>
    </row>
    <row r="210" spans="1:7" s="609" customFormat="1">
      <c r="A210" s="611"/>
      <c r="B210" s="612"/>
      <c r="C210" s="608"/>
      <c r="E210" s="633"/>
      <c r="F210" s="634"/>
      <c r="G210" s="634"/>
    </row>
    <row r="211" spans="1:7" s="609" customFormat="1">
      <c r="A211" s="611"/>
      <c r="B211" s="612"/>
      <c r="C211" s="608"/>
      <c r="E211" s="633"/>
      <c r="F211" s="634"/>
      <c r="G211" s="634"/>
    </row>
    <row r="212" spans="1:7" s="609" customFormat="1">
      <c r="A212" s="611"/>
      <c r="B212" s="612"/>
      <c r="C212" s="608"/>
      <c r="E212" s="633"/>
      <c r="F212" s="634"/>
      <c r="G212" s="634"/>
    </row>
    <row r="213" spans="1:7" s="609" customFormat="1">
      <c r="A213" s="611"/>
      <c r="B213" s="612"/>
      <c r="C213" s="608"/>
      <c r="E213" s="633"/>
      <c r="F213" s="634"/>
      <c r="G213" s="634"/>
    </row>
    <row r="214" spans="1:7" s="609" customFormat="1">
      <c r="A214" s="611"/>
      <c r="B214" s="612"/>
      <c r="C214" s="608"/>
      <c r="E214" s="633"/>
      <c r="F214" s="634"/>
      <c r="G214" s="634"/>
    </row>
    <row r="215" spans="1:7" s="609" customFormat="1">
      <c r="A215" s="611"/>
      <c r="B215" s="612"/>
      <c r="C215" s="608"/>
      <c r="E215" s="633"/>
      <c r="F215" s="634"/>
      <c r="G215" s="634"/>
    </row>
    <row r="216" spans="1:7" s="609" customFormat="1">
      <c r="A216" s="611"/>
      <c r="B216" s="612"/>
      <c r="C216" s="608"/>
      <c r="E216" s="633"/>
      <c r="F216" s="634"/>
      <c r="G216" s="634"/>
    </row>
    <row r="217" spans="1:7" s="609" customFormat="1">
      <c r="A217" s="611"/>
      <c r="B217" s="612"/>
      <c r="C217" s="608"/>
      <c r="E217" s="633"/>
      <c r="F217" s="634"/>
      <c r="G217" s="634"/>
    </row>
    <row r="218" spans="1:7" s="609" customFormat="1">
      <c r="A218" s="611"/>
      <c r="B218" s="612"/>
      <c r="C218" s="608"/>
      <c r="E218" s="633"/>
      <c r="F218" s="634"/>
      <c r="G218" s="634"/>
    </row>
    <row r="219" spans="1:7" s="609" customFormat="1">
      <c r="A219" s="611"/>
      <c r="B219" s="612"/>
      <c r="C219" s="608"/>
      <c r="E219" s="633"/>
      <c r="F219" s="634"/>
      <c r="G219" s="634"/>
    </row>
    <row r="220" spans="1:7" s="609" customFormat="1">
      <c r="A220" s="611"/>
      <c r="B220" s="612"/>
      <c r="C220" s="608"/>
      <c r="E220" s="633"/>
      <c r="F220" s="634"/>
      <c r="G220" s="634"/>
    </row>
    <row r="221" spans="1:7" s="609" customFormat="1">
      <c r="A221" s="611"/>
      <c r="B221" s="612"/>
      <c r="C221" s="608"/>
      <c r="E221" s="633"/>
      <c r="F221" s="634"/>
      <c r="G221" s="634"/>
    </row>
    <row r="222" spans="1:7" s="609" customFormat="1">
      <c r="A222" s="611"/>
      <c r="B222" s="612"/>
      <c r="C222" s="608"/>
      <c r="E222" s="633"/>
      <c r="F222" s="634"/>
      <c r="G222" s="634"/>
    </row>
    <row r="223" spans="1:7" s="609" customFormat="1">
      <c r="A223" s="611"/>
      <c r="B223" s="612"/>
      <c r="C223" s="608"/>
      <c r="E223" s="633"/>
      <c r="F223" s="634"/>
      <c r="G223" s="634"/>
    </row>
    <row r="224" spans="1:7" s="609" customFormat="1">
      <c r="A224" s="611"/>
      <c r="B224" s="612"/>
      <c r="C224" s="608"/>
      <c r="E224" s="633"/>
      <c r="F224" s="634"/>
      <c r="G224" s="634"/>
    </row>
    <row r="225" spans="1:7" s="609" customFormat="1">
      <c r="A225" s="611"/>
      <c r="B225" s="612"/>
      <c r="C225" s="608"/>
      <c r="E225" s="633"/>
      <c r="F225" s="634"/>
      <c r="G225" s="634"/>
    </row>
    <row r="226" spans="1:7" s="609" customFormat="1">
      <c r="A226" s="611"/>
      <c r="B226" s="612"/>
      <c r="C226" s="608"/>
      <c r="E226" s="633"/>
      <c r="F226" s="634"/>
      <c r="G226" s="634"/>
    </row>
    <row r="227" spans="1:7" s="609" customFormat="1">
      <c r="A227" s="611"/>
      <c r="B227" s="612"/>
      <c r="C227" s="608"/>
      <c r="E227" s="633"/>
      <c r="F227" s="634"/>
      <c r="G227" s="634"/>
    </row>
    <row r="228" spans="1:7" s="609" customFormat="1">
      <c r="A228" s="611"/>
      <c r="B228" s="612"/>
      <c r="C228" s="608"/>
      <c r="E228" s="633"/>
      <c r="F228" s="634"/>
      <c r="G228" s="634"/>
    </row>
    <row r="229" spans="1:7" s="609" customFormat="1">
      <c r="A229" s="611"/>
      <c r="B229" s="612"/>
      <c r="C229" s="608"/>
      <c r="E229" s="633"/>
      <c r="F229" s="634"/>
      <c r="G229" s="634"/>
    </row>
    <row r="230" spans="1:7" s="609" customFormat="1">
      <c r="A230" s="611"/>
      <c r="B230" s="612"/>
      <c r="C230" s="608"/>
      <c r="E230" s="633"/>
      <c r="F230" s="634"/>
      <c r="G230" s="634"/>
    </row>
    <row r="231" spans="1:7" s="609" customFormat="1">
      <c r="A231" s="611"/>
      <c r="B231" s="612"/>
      <c r="C231" s="608"/>
      <c r="E231" s="633"/>
      <c r="F231" s="634"/>
      <c r="G231" s="634"/>
    </row>
    <row r="232" spans="1:7" s="609" customFormat="1">
      <c r="A232" s="611"/>
      <c r="B232" s="612"/>
      <c r="C232" s="608"/>
      <c r="E232" s="633"/>
      <c r="F232" s="634"/>
      <c r="G232" s="634"/>
    </row>
    <row r="233" spans="1:7" s="609" customFormat="1">
      <c r="A233" s="611"/>
      <c r="B233" s="612"/>
      <c r="C233" s="608"/>
      <c r="E233" s="633"/>
      <c r="F233" s="634"/>
      <c r="G233" s="634"/>
    </row>
    <row r="234" spans="1:7" s="609" customFormat="1">
      <c r="A234" s="611"/>
      <c r="B234" s="612"/>
      <c r="C234" s="608"/>
      <c r="E234" s="633"/>
      <c r="F234" s="634"/>
      <c r="G234" s="634"/>
    </row>
    <row r="235" spans="1:7" s="609" customFormat="1">
      <c r="A235" s="611"/>
      <c r="B235" s="612"/>
      <c r="C235" s="608"/>
      <c r="E235" s="633"/>
      <c r="F235" s="634"/>
      <c r="G235" s="634"/>
    </row>
    <row r="236" spans="1:7" s="609" customFormat="1">
      <c r="A236" s="611"/>
      <c r="B236" s="612"/>
      <c r="C236" s="608"/>
      <c r="E236" s="633"/>
      <c r="F236" s="634"/>
      <c r="G236" s="634"/>
    </row>
    <row r="237" spans="1:7" s="609" customFormat="1">
      <c r="A237" s="611"/>
      <c r="B237" s="612"/>
      <c r="C237" s="608"/>
      <c r="E237" s="633"/>
      <c r="F237" s="634"/>
      <c r="G237" s="634"/>
    </row>
    <row r="238" spans="1:7" s="609" customFormat="1">
      <c r="A238" s="611"/>
      <c r="B238" s="612"/>
      <c r="C238" s="608"/>
      <c r="E238" s="633"/>
      <c r="F238" s="634"/>
      <c r="G238" s="634"/>
    </row>
    <row r="239" spans="1:7" s="609" customFormat="1">
      <c r="A239" s="611"/>
      <c r="B239" s="612"/>
      <c r="C239" s="608"/>
      <c r="E239" s="633"/>
      <c r="F239" s="634"/>
      <c r="G239" s="634"/>
    </row>
    <row r="240" spans="1:7" s="609" customFormat="1">
      <c r="A240" s="611"/>
      <c r="B240" s="612"/>
      <c r="C240" s="608"/>
      <c r="E240" s="633"/>
      <c r="F240" s="634"/>
      <c r="G240" s="634"/>
    </row>
    <row r="241" spans="1:7" s="609" customFormat="1">
      <c r="A241" s="611"/>
      <c r="B241" s="612"/>
      <c r="C241" s="608"/>
      <c r="E241" s="633"/>
      <c r="F241" s="634"/>
      <c r="G241" s="634"/>
    </row>
    <row r="242" spans="1:7" s="609" customFormat="1">
      <c r="A242" s="611"/>
      <c r="B242" s="612"/>
      <c r="C242" s="608"/>
      <c r="E242" s="633"/>
      <c r="F242" s="634"/>
      <c r="G242" s="634"/>
    </row>
    <row r="243" spans="1:7" s="609" customFormat="1">
      <c r="A243" s="611"/>
      <c r="B243" s="612"/>
      <c r="C243" s="608"/>
      <c r="E243" s="633"/>
      <c r="F243" s="634"/>
      <c r="G243" s="634"/>
    </row>
    <row r="244" spans="1:7" s="609" customFormat="1">
      <c r="A244" s="611"/>
      <c r="B244" s="612"/>
      <c r="C244" s="608"/>
      <c r="E244" s="633"/>
      <c r="F244" s="634"/>
      <c r="G244" s="634"/>
    </row>
    <row r="245" spans="1:7" s="609" customFormat="1">
      <c r="A245" s="611"/>
      <c r="B245" s="612"/>
      <c r="C245" s="608"/>
      <c r="E245" s="633"/>
      <c r="F245" s="634"/>
      <c r="G245" s="634"/>
    </row>
    <row r="246" spans="1:7" s="609" customFormat="1">
      <c r="A246" s="611"/>
      <c r="B246" s="612"/>
      <c r="C246" s="608"/>
      <c r="E246" s="633"/>
      <c r="F246" s="634"/>
      <c r="G246" s="634"/>
    </row>
    <row r="247" spans="1:7" s="609" customFormat="1">
      <c r="A247" s="611"/>
      <c r="B247" s="612"/>
      <c r="C247" s="608"/>
      <c r="E247" s="633"/>
      <c r="F247" s="634"/>
      <c r="G247" s="634"/>
    </row>
    <row r="248" spans="1:7" s="609" customFormat="1">
      <c r="A248" s="611"/>
      <c r="B248" s="612"/>
      <c r="C248" s="608"/>
      <c r="E248" s="633"/>
      <c r="F248" s="634"/>
      <c r="G248" s="634"/>
    </row>
    <row r="249" spans="1:7" s="609" customFormat="1">
      <c r="A249" s="611"/>
      <c r="B249" s="612"/>
      <c r="C249" s="608"/>
      <c r="E249" s="633"/>
      <c r="F249" s="634"/>
      <c r="G249" s="634"/>
    </row>
    <row r="250" spans="1:7" s="609" customFormat="1">
      <c r="A250" s="611"/>
      <c r="B250" s="612"/>
      <c r="C250" s="608"/>
      <c r="E250" s="633"/>
      <c r="F250" s="634"/>
      <c r="G250" s="634"/>
    </row>
    <row r="251" spans="1:7" s="609" customFormat="1">
      <c r="A251" s="611"/>
      <c r="B251" s="612"/>
      <c r="C251" s="608"/>
      <c r="E251" s="633"/>
      <c r="F251" s="634"/>
      <c r="G251" s="634"/>
    </row>
    <row r="252" spans="1:7" s="609" customFormat="1">
      <c r="A252" s="611"/>
      <c r="B252" s="612"/>
      <c r="C252" s="608"/>
      <c r="E252" s="633"/>
      <c r="F252" s="634"/>
      <c r="G252" s="634"/>
    </row>
    <row r="253" spans="1:7" s="609" customFormat="1">
      <c r="A253" s="611"/>
      <c r="B253" s="612"/>
      <c r="C253" s="608"/>
      <c r="E253" s="633"/>
      <c r="F253" s="634"/>
      <c r="G253" s="634"/>
    </row>
    <row r="254" spans="1:7" s="609" customFormat="1">
      <c r="A254" s="611"/>
      <c r="B254" s="612"/>
      <c r="C254" s="608"/>
      <c r="E254" s="633"/>
      <c r="F254" s="634"/>
      <c r="G254" s="634"/>
    </row>
    <row r="255" spans="1:7" s="609" customFormat="1">
      <c r="A255" s="611"/>
      <c r="B255" s="612"/>
      <c r="C255" s="608"/>
      <c r="E255" s="633"/>
      <c r="F255" s="634"/>
      <c r="G255" s="634"/>
    </row>
    <row r="256" spans="1:7" s="609" customFormat="1">
      <c r="A256" s="611"/>
      <c r="B256" s="612"/>
      <c r="C256" s="608"/>
      <c r="E256" s="633"/>
      <c r="F256" s="634"/>
      <c r="G256" s="634"/>
    </row>
    <row r="257" spans="1:7" s="609" customFormat="1">
      <c r="A257" s="611"/>
      <c r="B257" s="612"/>
      <c r="C257" s="608"/>
      <c r="E257" s="633"/>
      <c r="F257" s="634"/>
      <c r="G257" s="634"/>
    </row>
    <row r="258" spans="1:7" s="609" customFormat="1">
      <c r="A258" s="611"/>
      <c r="B258" s="612"/>
      <c r="C258" s="608"/>
      <c r="E258" s="633"/>
      <c r="F258" s="634"/>
      <c r="G258" s="634"/>
    </row>
    <row r="259" spans="1:7" s="609" customFormat="1">
      <c r="A259" s="611"/>
      <c r="B259" s="612"/>
      <c r="C259" s="608"/>
      <c r="E259" s="633"/>
      <c r="F259" s="634"/>
      <c r="G259" s="634"/>
    </row>
    <row r="260" spans="1:7" s="609" customFormat="1">
      <c r="A260" s="611"/>
      <c r="B260" s="612"/>
      <c r="C260" s="608"/>
      <c r="E260" s="633"/>
      <c r="F260" s="634"/>
      <c r="G260" s="634"/>
    </row>
    <row r="261" spans="1:7" s="609" customFormat="1">
      <c r="A261" s="611"/>
      <c r="B261" s="612"/>
      <c r="C261" s="608"/>
      <c r="E261" s="633"/>
      <c r="F261" s="634"/>
      <c r="G261" s="634"/>
    </row>
    <row r="262" spans="1:7" s="609" customFormat="1">
      <c r="A262" s="611"/>
      <c r="B262" s="612"/>
      <c r="C262" s="608"/>
      <c r="E262" s="633"/>
      <c r="F262" s="634"/>
      <c r="G262" s="634"/>
    </row>
    <row r="263" spans="1:7" s="609" customFormat="1">
      <c r="A263" s="611"/>
      <c r="B263" s="612"/>
      <c r="C263" s="608"/>
      <c r="E263" s="633"/>
      <c r="F263" s="634"/>
      <c r="G263" s="634"/>
    </row>
    <row r="264" spans="1:7" s="609" customFormat="1">
      <c r="A264" s="611"/>
      <c r="B264" s="612"/>
      <c r="C264" s="608"/>
      <c r="E264" s="633"/>
      <c r="F264" s="634"/>
      <c r="G264" s="634"/>
    </row>
    <row r="265" spans="1:7" s="609" customFormat="1">
      <c r="A265" s="611"/>
      <c r="B265" s="612"/>
      <c r="C265" s="608"/>
      <c r="E265" s="633"/>
      <c r="F265" s="634"/>
      <c r="G265" s="634"/>
    </row>
    <row r="266" spans="1:7" s="609" customFormat="1">
      <c r="A266" s="611"/>
      <c r="B266" s="612"/>
      <c r="C266" s="608"/>
      <c r="E266" s="633"/>
      <c r="F266" s="634"/>
      <c r="G266" s="634"/>
    </row>
    <row r="267" spans="1:7" s="609" customFormat="1">
      <c r="A267" s="611"/>
      <c r="B267" s="612"/>
      <c r="C267" s="608"/>
      <c r="E267" s="633"/>
      <c r="F267" s="634"/>
      <c r="G267" s="634"/>
    </row>
    <row r="268" spans="1:7" s="609" customFormat="1">
      <c r="A268" s="611"/>
      <c r="B268" s="612"/>
      <c r="C268" s="608"/>
      <c r="E268" s="633"/>
      <c r="F268" s="634"/>
      <c r="G268" s="634"/>
    </row>
    <row r="269" spans="1:7" s="609" customFormat="1">
      <c r="A269" s="611"/>
      <c r="B269" s="612"/>
      <c r="C269" s="608"/>
      <c r="E269" s="633"/>
      <c r="F269" s="634"/>
      <c r="G269" s="634"/>
    </row>
    <row r="270" spans="1:7" s="609" customFormat="1">
      <c r="A270" s="611"/>
      <c r="B270" s="612"/>
      <c r="C270" s="608"/>
      <c r="E270" s="633"/>
      <c r="F270" s="634"/>
      <c r="G270" s="634"/>
    </row>
    <row r="271" spans="1:7" s="609" customFormat="1">
      <c r="A271" s="611"/>
      <c r="B271" s="612"/>
      <c r="C271" s="608"/>
      <c r="E271" s="633"/>
      <c r="F271" s="634"/>
      <c r="G271" s="634"/>
    </row>
    <row r="272" spans="1:7" s="609" customFormat="1">
      <c r="A272" s="611"/>
      <c r="B272" s="612"/>
      <c r="C272" s="608"/>
      <c r="E272" s="633"/>
      <c r="F272" s="634"/>
      <c r="G272" s="634"/>
    </row>
    <row r="273" spans="1:7" s="609" customFormat="1">
      <c r="A273" s="611"/>
      <c r="B273" s="612"/>
      <c r="C273" s="608"/>
      <c r="E273" s="633"/>
      <c r="F273" s="634"/>
      <c r="G273" s="634"/>
    </row>
    <row r="274" spans="1:7" s="609" customFormat="1">
      <c r="A274" s="611"/>
      <c r="B274" s="612"/>
      <c r="C274" s="608"/>
      <c r="E274" s="633"/>
      <c r="F274" s="634"/>
      <c r="G274" s="634"/>
    </row>
    <row r="275" spans="1:7" s="609" customFormat="1">
      <c r="A275" s="611"/>
      <c r="B275" s="612"/>
      <c r="C275" s="608"/>
      <c r="E275" s="633"/>
      <c r="F275" s="634"/>
      <c r="G275" s="634"/>
    </row>
    <row r="276" spans="1:7" s="609" customFormat="1">
      <c r="A276" s="611"/>
      <c r="B276" s="612"/>
      <c r="C276" s="608"/>
      <c r="E276" s="633"/>
      <c r="F276" s="634"/>
      <c r="G276" s="634"/>
    </row>
    <row r="277" spans="1:7" s="609" customFormat="1">
      <c r="A277" s="611"/>
      <c r="B277" s="612"/>
      <c r="C277" s="608"/>
      <c r="E277" s="633"/>
      <c r="F277" s="634"/>
      <c r="G277" s="634"/>
    </row>
    <row r="278" spans="1:7" s="609" customFormat="1">
      <c r="A278" s="611"/>
      <c r="B278" s="612"/>
      <c r="C278" s="608"/>
      <c r="E278" s="633"/>
      <c r="F278" s="634"/>
      <c r="G278" s="634"/>
    </row>
    <row r="279" spans="1:7" s="609" customFormat="1">
      <c r="A279" s="611"/>
      <c r="B279" s="612"/>
      <c r="C279" s="608"/>
      <c r="E279" s="633"/>
      <c r="F279" s="634"/>
      <c r="G279" s="634"/>
    </row>
    <row r="280" spans="1:7" s="609" customFormat="1">
      <c r="A280" s="611"/>
      <c r="B280" s="612"/>
      <c r="C280" s="608"/>
      <c r="E280" s="633"/>
      <c r="F280" s="634"/>
      <c r="G280" s="634"/>
    </row>
    <row r="281" spans="1:7" s="609" customFormat="1">
      <c r="A281" s="611"/>
      <c r="B281" s="612"/>
      <c r="C281" s="608"/>
      <c r="E281" s="633"/>
      <c r="F281" s="634"/>
      <c r="G281" s="634"/>
    </row>
    <row r="282" spans="1:7" s="609" customFormat="1">
      <c r="A282" s="611"/>
      <c r="B282" s="612"/>
      <c r="C282" s="608"/>
      <c r="E282" s="633"/>
      <c r="F282" s="634"/>
      <c r="G282" s="634"/>
    </row>
    <row r="283" spans="1:7" s="609" customFormat="1">
      <c r="A283" s="611"/>
      <c r="B283" s="612"/>
      <c r="C283" s="608"/>
      <c r="E283" s="633"/>
      <c r="F283" s="634"/>
      <c r="G283" s="634"/>
    </row>
    <row r="284" spans="1:7" s="609" customFormat="1">
      <c r="A284" s="611"/>
      <c r="B284" s="612"/>
      <c r="C284" s="608"/>
      <c r="E284" s="633"/>
      <c r="F284" s="634"/>
      <c r="G284" s="634"/>
    </row>
    <row r="285" spans="1:7" s="609" customFormat="1">
      <c r="A285" s="611"/>
      <c r="B285" s="612"/>
      <c r="C285" s="608"/>
      <c r="E285" s="633"/>
      <c r="F285" s="634"/>
      <c r="G285" s="634"/>
    </row>
    <row r="286" spans="1:7" s="609" customFormat="1">
      <c r="A286" s="611"/>
      <c r="B286" s="612"/>
      <c r="C286" s="608"/>
      <c r="E286" s="633"/>
      <c r="F286" s="634"/>
      <c r="G286" s="634"/>
    </row>
    <row r="287" spans="1:7" s="609" customFormat="1">
      <c r="A287" s="611"/>
      <c r="B287" s="612"/>
      <c r="C287" s="608"/>
      <c r="E287" s="633"/>
      <c r="F287" s="634"/>
      <c r="G287" s="634"/>
    </row>
    <row r="288" spans="1:7" s="609" customFormat="1">
      <c r="A288" s="611"/>
      <c r="B288" s="612"/>
      <c r="C288" s="608"/>
      <c r="E288" s="633"/>
      <c r="F288" s="634"/>
      <c r="G288" s="634"/>
    </row>
    <row r="289" spans="1:7" s="609" customFormat="1">
      <c r="A289" s="611"/>
      <c r="B289" s="612"/>
      <c r="C289" s="608"/>
      <c r="E289" s="633"/>
      <c r="F289" s="634"/>
      <c r="G289" s="634"/>
    </row>
    <row r="290" spans="1:7" s="609" customFormat="1">
      <c r="A290" s="611"/>
      <c r="B290" s="612"/>
      <c r="C290" s="608"/>
      <c r="E290" s="633"/>
      <c r="F290" s="634"/>
      <c r="G290" s="634"/>
    </row>
    <row r="291" spans="1:7" s="609" customFormat="1">
      <c r="A291" s="611"/>
      <c r="B291" s="612"/>
      <c r="C291" s="608"/>
      <c r="E291" s="633"/>
      <c r="F291" s="634"/>
      <c r="G291" s="634"/>
    </row>
    <row r="292" spans="1:7" s="609" customFormat="1">
      <c r="A292" s="611"/>
      <c r="B292" s="612"/>
      <c r="C292" s="608"/>
      <c r="E292" s="633"/>
      <c r="F292" s="634"/>
      <c r="G292" s="634"/>
    </row>
    <row r="293" spans="1:7" s="609" customFormat="1">
      <c r="A293" s="611"/>
      <c r="B293" s="612"/>
      <c r="C293" s="608"/>
      <c r="E293" s="633"/>
      <c r="F293" s="634"/>
      <c r="G293" s="634"/>
    </row>
    <row r="294" spans="1:7" s="609" customFormat="1">
      <c r="A294" s="611"/>
      <c r="B294" s="612"/>
      <c r="C294" s="608"/>
      <c r="E294" s="633"/>
      <c r="F294" s="634"/>
      <c r="G294" s="634"/>
    </row>
    <row r="295" spans="1:7" s="609" customFormat="1">
      <c r="A295" s="611"/>
      <c r="B295" s="612"/>
      <c r="C295" s="608"/>
      <c r="E295" s="633"/>
      <c r="F295" s="634"/>
      <c r="G295" s="634"/>
    </row>
    <row r="296" spans="1:7" s="609" customFormat="1">
      <c r="A296" s="611"/>
      <c r="B296" s="612"/>
      <c r="C296" s="608"/>
      <c r="E296" s="633"/>
      <c r="F296" s="634"/>
      <c r="G296" s="634"/>
    </row>
    <row r="297" spans="1:7" s="609" customFormat="1">
      <c r="A297" s="611"/>
      <c r="B297" s="612"/>
      <c r="C297" s="608"/>
      <c r="E297" s="633"/>
      <c r="F297" s="634"/>
      <c r="G297" s="634"/>
    </row>
    <row r="298" spans="1:7" s="609" customFormat="1">
      <c r="A298" s="611"/>
      <c r="B298" s="612"/>
      <c r="C298" s="608"/>
      <c r="E298" s="633"/>
      <c r="F298" s="634"/>
      <c r="G298" s="634"/>
    </row>
    <row r="299" spans="1:7" s="609" customFormat="1">
      <c r="A299" s="611"/>
      <c r="B299" s="612"/>
      <c r="C299" s="608"/>
      <c r="E299" s="633"/>
      <c r="F299" s="634"/>
      <c r="G299" s="634"/>
    </row>
    <row r="300" spans="1:7" s="609" customFormat="1">
      <c r="A300" s="611"/>
      <c r="B300" s="612"/>
      <c r="C300" s="608"/>
      <c r="E300" s="633"/>
      <c r="F300" s="634"/>
      <c r="G300" s="634"/>
    </row>
    <row r="301" spans="1:7" s="609" customFormat="1">
      <c r="A301" s="611"/>
      <c r="B301" s="612"/>
      <c r="C301" s="608"/>
      <c r="E301" s="633"/>
      <c r="F301" s="634"/>
      <c r="G301" s="634"/>
    </row>
    <row r="302" spans="1:7" s="609" customFormat="1">
      <c r="A302" s="611"/>
      <c r="B302" s="612"/>
      <c r="C302" s="608"/>
      <c r="E302" s="633"/>
      <c r="F302" s="634"/>
      <c r="G302" s="634"/>
    </row>
    <row r="303" spans="1:7" s="609" customFormat="1">
      <c r="A303" s="611"/>
      <c r="B303" s="612"/>
      <c r="C303" s="608"/>
      <c r="E303" s="633"/>
      <c r="F303" s="634"/>
      <c r="G303" s="634"/>
    </row>
    <row r="304" spans="1:7" s="609" customFormat="1">
      <c r="A304" s="611"/>
      <c r="B304" s="612"/>
      <c r="C304" s="608"/>
      <c r="E304" s="633"/>
      <c r="F304" s="634"/>
      <c r="G304" s="634"/>
    </row>
    <row r="305" spans="1:7" s="609" customFormat="1">
      <c r="A305" s="611"/>
      <c r="B305" s="612"/>
      <c r="C305" s="608"/>
      <c r="E305" s="633"/>
      <c r="F305" s="634"/>
      <c r="G305" s="634"/>
    </row>
    <row r="306" spans="1:7" s="609" customFormat="1">
      <c r="A306" s="611"/>
      <c r="B306" s="612"/>
      <c r="C306" s="608"/>
      <c r="E306" s="633"/>
      <c r="F306" s="634"/>
      <c r="G306" s="634"/>
    </row>
    <row r="307" spans="1:7" s="609" customFormat="1">
      <c r="A307" s="611"/>
      <c r="B307" s="612"/>
      <c r="C307" s="608"/>
      <c r="E307" s="633"/>
      <c r="F307" s="634"/>
      <c r="G307" s="634"/>
    </row>
    <row r="308" spans="1:7" s="609" customFormat="1">
      <c r="A308" s="611"/>
      <c r="B308" s="612"/>
      <c r="C308" s="608"/>
      <c r="E308" s="633"/>
      <c r="F308" s="634"/>
      <c r="G308" s="634"/>
    </row>
    <row r="309" spans="1:7" s="609" customFormat="1">
      <c r="A309" s="611"/>
      <c r="B309" s="612"/>
      <c r="C309" s="608"/>
      <c r="E309" s="633"/>
      <c r="F309" s="634"/>
      <c r="G309" s="634"/>
    </row>
    <row r="310" spans="1:7" s="609" customFormat="1">
      <c r="A310" s="611"/>
      <c r="B310" s="612"/>
      <c r="C310" s="608"/>
      <c r="E310" s="633"/>
      <c r="F310" s="634"/>
      <c r="G310" s="634"/>
    </row>
    <row r="311" spans="1:7" s="609" customFormat="1">
      <c r="A311" s="611"/>
      <c r="B311" s="612"/>
      <c r="C311" s="608"/>
      <c r="E311" s="633"/>
      <c r="F311" s="634"/>
      <c r="G311" s="634"/>
    </row>
    <row r="312" spans="1:7" s="609" customFormat="1">
      <c r="A312" s="611"/>
      <c r="B312" s="612"/>
      <c r="C312" s="608"/>
      <c r="E312" s="633"/>
      <c r="F312" s="634"/>
      <c r="G312" s="634"/>
    </row>
    <row r="313" spans="1:7" s="609" customFormat="1">
      <c r="A313" s="611"/>
      <c r="B313" s="612"/>
      <c r="C313" s="608"/>
      <c r="E313" s="633"/>
      <c r="F313" s="634"/>
      <c r="G313" s="634"/>
    </row>
    <row r="314" spans="1:7" s="609" customFormat="1">
      <c r="A314" s="611"/>
      <c r="B314" s="612"/>
      <c r="C314" s="608"/>
      <c r="E314" s="633"/>
      <c r="F314" s="634"/>
      <c r="G314" s="634"/>
    </row>
    <row r="315" spans="1:7" s="609" customFormat="1">
      <c r="A315" s="611"/>
      <c r="B315" s="612"/>
      <c r="C315" s="608"/>
      <c r="E315" s="633"/>
      <c r="F315" s="634"/>
      <c r="G315" s="634"/>
    </row>
    <row r="316" spans="1:7" s="609" customFormat="1">
      <c r="A316" s="611"/>
      <c r="B316" s="612"/>
      <c r="C316" s="608"/>
      <c r="E316" s="633"/>
      <c r="F316" s="634"/>
      <c r="G316" s="634"/>
    </row>
    <row r="317" spans="1:7" s="609" customFormat="1">
      <c r="A317" s="611"/>
      <c r="B317" s="612"/>
      <c r="C317" s="608"/>
      <c r="E317" s="633"/>
      <c r="F317" s="634"/>
      <c r="G317" s="634"/>
    </row>
    <row r="318" spans="1:7" s="609" customFormat="1">
      <c r="A318" s="611"/>
      <c r="B318" s="612"/>
      <c r="C318" s="608"/>
      <c r="E318" s="633"/>
      <c r="F318" s="634"/>
      <c r="G318" s="634"/>
    </row>
    <row r="319" spans="1:7" s="609" customFormat="1">
      <c r="A319" s="611"/>
      <c r="B319" s="612"/>
      <c r="C319" s="608"/>
      <c r="E319" s="633"/>
      <c r="F319" s="634"/>
      <c r="G319" s="634"/>
    </row>
    <row r="320" spans="1:7" s="609" customFormat="1">
      <c r="A320" s="611"/>
      <c r="B320" s="612"/>
      <c r="C320" s="608"/>
      <c r="E320" s="633"/>
      <c r="F320" s="634"/>
      <c r="G320" s="634"/>
    </row>
    <row r="321" spans="1:7" s="609" customFormat="1">
      <c r="A321" s="611"/>
      <c r="B321" s="612"/>
      <c r="C321" s="608"/>
      <c r="E321" s="633"/>
      <c r="F321" s="634"/>
      <c r="G321" s="634"/>
    </row>
    <row r="322" spans="1:7" s="609" customFormat="1">
      <c r="A322" s="611"/>
      <c r="B322" s="612"/>
      <c r="C322" s="608"/>
      <c r="E322" s="633"/>
      <c r="F322" s="634"/>
      <c r="G322" s="634"/>
    </row>
    <row r="323" spans="1:7" s="609" customFormat="1">
      <c r="A323" s="611"/>
      <c r="B323" s="612"/>
      <c r="C323" s="608"/>
      <c r="E323" s="633"/>
      <c r="F323" s="634"/>
      <c r="G323" s="634"/>
    </row>
    <row r="324" spans="1:7" s="609" customFormat="1">
      <c r="A324" s="611"/>
      <c r="B324" s="612"/>
      <c r="C324" s="608"/>
      <c r="E324" s="633"/>
      <c r="F324" s="634"/>
      <c r="G324" s="634"/>
    </row>
    <row r="325" spans="1:7" s="609" customFormat="1">
      <c r="A325" s="611"/>
      <c r="B325" s="612"/>
      <c r="C325" s="608"/>
      <c r="E325" s="633"/>
      <c r="F325" s="634"/>
      <c r="G325" s="634"/>
    </row>
    <row r="326" spans="1:7" s="609" customFormat="1">
      <c r="A326" s="611"/>
      <c r="B326" s="612"/>
      <c r="C326" s="608"/>
      <c r="E326" s="633"/>
      <c r="F326" s="634"/>
      <c r="G326" s="634"/>
    </row>
    <row r="327" spans="1:7" s="609" customFormat="1">
      <c r="A327" s="611"/>
      <c r="B327" s="612"/>
      <c r="C327" s="608"/>
      <c r="E327" s="633"/>
      <c r="F327" s="634"/>
      <c r="G327" s="634"/>
    </row>
    <row r="328" spans="1:7" s="609" customFormat="1">
      <c r="A328" s="611"/>
      <c r="B328" s="612"/>
      <c r="C328" s="608"/>
      <c r="E328" s="633"/>
      <c r="F328" s="634"/>
      <c r="G328" s="634"/>
    </row>
    <row r="329" spans="1:7" s="609" customFormat="1">
      <c r="A329" s="611"/>
      <c r="B329" s="612"/>
      <c r="C329" s="608"/>
      <c r="E329" s="633"/>
      <c r="F329" s="634"/>
      <c r="G329" s="634"/>
    </row>
    <row r="330" spans="1:7" s="609" customFormat="1">
      <c r="A330" s="611"/>
      <c r="B330" s="612"/>
      <c r="C330" s="608"/>
      <c r="E330" s="633"/>
      <c r="F330" s="634"/>
      <c r="G330" s="634"/>
    </row>
    <row r="331" spans="1:7" s="609" customFormat="1">
      <c r="A331" s="611"/>
      <c r="B331" s="612"/>
      <c r="C331" s="608"/>
      <c r="E331" s="633"/>
      <c r="F331" s="634"/>
      <c r="G331" s="634"/>
    </row>
    <row r="332" spans="1:7" s="609" customFormat="1">
      <c r="A332" s="611"/>
      <c r="B332" s="612"/>
      <c r="C332" s="608"/>
      <c r="E332" s="633"/>
      <c r="F332" s="634"/>
      <c r="G332" s="634"/>
    </row>
    <row r="333" spans="1:7" s="609" customFormat="1">
      <c r="A333" s="611"/>
      <c r="B333" s="612"/>
      <c r="C333" s="608"/>
      <c r="E333" s="633"/>
      <c r="F333" s="634"/>
      <c r="G333" s="634"/>
    </row>
    <row r="334" spans="1:7" s="609" customFormat="1">
      <c r="A334" s="611"/>
      <c r="B334" s="612"/>
      <c r="C334" s="608"/>
      <c r="E334" s="633"/>
      <c r="F334" s="634"/>
      <c r="G334" s="634"/>
    </row>
    <row r="335" spans="1:7" s="609" customFormat="1">
      <c r="A335" s="611"/>
      <c r="B335" s="612"/>
      <c r="C335" s="608"/>
      <c r="E335" s="633"/>
      <c r="F335" s="634"/>
      <c r="G335" s="634"/>
    </row>
    <row r="336" spans="1:7" s="609" customFormat="1">
      <c r="A336" s="611"/>
      <c r="B336" s="612"/>
      <c r="C336" s="608"/>
      <c r="E336" s="633"/>
      <c r="F336" s="634"/>
      <c r="G336" s="634"/>
    </row>
    <row r="337" spans="1:7" s="609" customFormat="1">
      <c r="A337" s="611"/>
      <c r="B337" s="612"/>
      <c r="C337" s="608"/>
      <c r="E337" s="633"/>
      <c r="F337" s="634"/>
      <c r="G337" s="634"/>
    </row>
    <row r="338" spans="1:7" s="609" customFormat="1">
      <c r="A338" s="611"/>
      <c r="B338" s="612"/>
      <c r="C338" s="608"/>
      <c r="E338" s="633"/>
      <c r="F338" s="634"/>
      <c r="G338" s="634"/>
    </row>
    <row r="339" spans="1:7" s="609" customFormat="1">
      <c r="A339" s="611"/>
      <c r="B339" s="612"/>
      <c r="C339" s="608"/>
      <c r="E339" s="633"/>
      <c r="F339" s="634"/>
      <c r="G339" s="634"/>
    </row>
    <row r="340" spans="1:7" s="609" customFormat="1">
      <c r="A340" s="611"/>
      <c r="B340" s="612"/>
      <c r="C340" s="608"/>
      <c r="E340" s="633"/>
      <c r="F340" s="634"/>
      <c r="G340" s="634"/>
    </row>
    <row r="341" spans="1:7" s="609" customFormat="1">
      <c r="A341" s="611"/>
      <c r="B341" s="612"/>
      <c r="C341" s="608"/>
      <c r="E341" s="633"/>
      <c r="F341" s="634"/>
      <c r="G341" s="634"/>
    </row>
    <row r="342" spans="1:7" s="609" customFormat="1">
      <c r="A342" s="611"/>
      <c r="B342" s="612"/>
      <c r="C342" s="608"/>
      <c r="E342" s="633"/>
      <c r="F342" s="634"/>
      <c r="G342" s="634"/>
    </row>
    <row r="343" spans="1:7" s="609" customFormat="1">
      <c r="A343" s="611"/>
      <c r="B343" s="612"/>
      <c r="C343" s="608"/>
      <c r="E343" s="633"/>
      <c r="F343" s="634"/>
      <c r="G343" s="634"/>
    </row>
    <row r="344" spans="1:7" s="609" customFormat="1">
      <c r="A344" s="611"/>
      <c r="B344" s="612"/>
      <c r="C344" s="608"/>
      <c r="E344" s="633"/>
      <c r="F344" s="634"/>
      <c r="G344" s="634"/>
    </row>
    <row r="345" spans="1:7" s="609" customFormat="1">
      <c r="A345" s="611"/>
      <c r="B345" s="612"/>
      <c r="C345" s="608"/>
      <c r="E345" s="633"/>
      <c r="F345" s="634"/>
      <c r="G345" s="634"/>
    </row>
    <row r="346" spans="1:7" s="609" customFormat="1">
      <c r="A346" s="611"/>
      <c r="B346" s="612"/>
      <c r="C346" s="608"/>
      <c r="E346" s="633"/>
      <c r="F346" s="634"/>
      <c r="G346" s="634"/>
    </row>
    <row r="347" spans="1:7" s="609" customFormat="1">
      <c r="A347" s="611"/>
      <c r="B347" s="612"/>
      <c r="C347" s="608"/>
      <c r="E347" s="633"/>
      <c r="F347" s="634"/>
      <c r="G347" s="634"/>
    </row>
    <row r="348" spans="1:7" s="609" customFormat="1">
      <c r="A348" s="611"/>
      <c r="B348" s="612"/>
      <c r="C348" s="608"/>
      <c r="E348" s="633"/>
      <c r="F348" s="634"/>
      <c r="G348" s="634"/>
    </row>
    <row r="349" spans="1:7" s="609" customFormat="1">
      <c r="A349" s="611"/>
      <c r="B349" s="612"/>
      <c r="C349" s="608"/>
      <c r="E349" s="633"/>
      <c r="F349" s="634"/>
      <c r="G349" s="634"/>
    </row>
    <row r="350" spans="1:7" s="609" customFormat="1">
      <c r="A350" s="611"/>
      <c r="B350" s="612"/>
      <c r="C350" s="608"/>
      <c r="E350" s="633"/>
      <c r="F350" s="634"/>
      <c r="G350" s="634"/>
    </row>
    <row r="351" spans="1:7" s="609" customFormat="1">
      <c r="A351" s="611"/>
      <c r="B351" s="612"/>
      <c r="C351" s="608"/>
      <c r="E351" s="633"/>
      <c r="F351" s="634"/>
      <c r="G351" s="634"/>
    </row>
    <row r="352" spans="1:7" s="609" customFormat="1">
      <c r="A352" s="611"/>
      <c r="B352" s="612"/>
      <c r="C352" s="608"/>
      <c r="E352" s="633"/>
      <c r="F352" s="634"/>
      <c r="G352" s="634"/>
    </row>
    <row r="353" spans="1:7" s="609" customFormat="1">
      <c r="A353" s="611"/>
      <c r="B353" s="612"/>
      <c r="C353" s="608"/>
      <c r="E353" s="633"/>
      <c r="F353" s="634"/>
      <c r="G353" s="634"/>
    </row>
    <row r="354" spans="1:7" s="609" customFormat="1">
      <c r="A354" s="611"/>
      <c r="B354" s="612"/>
      <c r="C354" s="608"/>
      <c r="E354" s="633"/>
      <c r="F354" s="634"/>
      <c r="G354" s="634"/>
    </row>
    <row r="355" spans="1:7" s="609" customFormat="1">
      <c r="A355" s="611"/>
      <c r="B355" s="612"/>
      <c r="C355" s="608"/>
      <c r="E355" s="633"/>
      <c r="F355" s="634"/>
      <c r="G355" s="634"/>
    </row>
    <row r="356" spans="1:7" s="609" customFormat="1">
      <c r="A356" s="611"/>
      <c r="B356" s="612"/>
      <c r="C356" s="608"/>
      <c r="E356" s="633"/>
      <c r="F356" s="634"/>
      <c r="G356" s="634"/>
    </row>
    <row r="357" spans="1:7" s="609" customFormat="1">
      <c r="A357" s="611"/>
      <c r="B357" s="612"/>
      <c r="C357" s="608"/>
      <c r="E357" s="633"/>
      <c r="F357" s="634"/>
      <c r="G357" s="634"/>
    </row>
    <row r="358" spans="1:7" s="609" customFormat="1">
      <c r="A358" s="611"/>
      <c r="B358" s="612"/>
      <c r="C358" s="608"/>
      <c r="E358" s="633"/>
      <c r="F358" s="634"/>
      <c r="G358" s="634"/>
    </row>
    <row r="359" spans="1:7" s="609" customFormat="1">
      <c r="A359" s="611"/>
      <c r="B359" s="612"/>
      <c r="C359" s="608"/>
      <c r="E359" s="633"/>
      <c r="F359" s="634"/>
      <c r="G359" s="634"/>
    </row>
    <row r="360" spans="1:7" s="609" customFormat="1">
      <c r="A360" s="611"/>
      <c r="B360" s="612"/>
      <c r="C360" s="608"/>
      <c r="E360" s="633"/>
      <c r="F360" s="634"/>
      <c r="G360" s="634"/>
    </row>
    <row r="361" spans="1:7" s="609" customFormat="1">
      <c r="A361" s="611"/>
      <c r="B361" s="612"/>
      <c r="C361" s="608"/>
      <c r="E361" s="633"/>
      <c r="F361" s="634"/>
      <c r="G361" s="634"/>
    </row>
    <row r="362" spans="1:7" s="609" customFormat="1">
      <c r="A362" s="611"/>
      <c r="B362" s="612"/>
      <c r="C362" s="608"/>
      <c r="E362" s="633"/>
      <c r="F362" s="634"/>
      <c r="G362" s="634"/>
    </row>
    <row r="363" spans="1:7" s="609" customFormat="1">
      <c r="A363" s="611"/>
      <c r="B363" s="612"/>
      <c r="C363" s="608"/>
      <c r="E363" s="633"/>
      <c r="F363" s="634"/>
      <c r="G363" s="634"/>
    </row>
    <row r="364" spans="1:7" s="609" customFormat="1">
      <c r="A364" s="611"/>
      <c r="B364" s="612"/>
      <c r="C364" s="608"/>
      <c r="E364" s="633"/>
      <c r="F364" s="634"/>
      <c r="G364" s="634"/>
    </row>
    <row r="365" spans="1:7" s="609" customFormat="1">
      <c r="A365" s="611"/>
      <c r="B365" s="612"/>
      <c r="C365" s="608"/>
      <c r="E365" s="633"/>
      <c r="F365" s="634"/>
      <c r="G365" s="634"/>
    </row>
    <row r="366" spans="1:7" s="609" customFormat="1">
      <c r="A366" s="611"/>
      <c r="B366" s="612"/>
      <c r="C366" s="608"/>
      <c r="E366" s="633"/>
      <c r="F366" s="634"/>
      <c r="G366" s="634"/>
    </row>
    <row r="367" spans="1:7" s="609" customFormat="1">
      <c r="A367" s="611"/>
      <c r="B367" s="612"/>
      <c r="C367" s="608"/>
      <c r="E367" s="633"/>
      <c r="F367" s="634"/>
      <c r="G367" s="634"/>
    </row>
    <row r="368" spans="1:7" s="609" customFormat="1">
      <c r="A368" s="611"/>
      <c r="B368" s="612"/>
      <c r="C368" s="608"/>
      <c r="E368" s="633"/>
      <c r="F368" s="634"/>
      <c r="G368" s="634"/>
    </row>
    <row r="369" spans="1:7" s="609" customFormat="1">
      <c r="A369" s="611"/>
      <c r="B369" s="612"/>
      <c r="C369" s="608"/>
      <c r="E369" s="633"/>
      <c r="F369" s="634"/>
      <c r="G369" s="634"/>
    </row>
    <row r="370" spans="1:7" s="609" customFormat="1">
      <c r="A370" s="611"/>
      <c r="B370" s="612"/>
      <c r="C370" s="608"/>
      <c r="E370" s="633"/>
      <c r="F370" s="634"/>
      <c r="G370" s="634"/>
    </row>
    <row r="371" spans="1:7" s="609" customFormat="1">
      <c r="A371" s="611"/>
      <c r="B371" s="612"/>
      <c r="C371" s="608"/>
      <c r="E371" s="633"/>
      <c r="F371" s="634"/>
      <c r="G371" s="634"/>
    </row>
    <row r="372" spans="1:7" s="609" customFormat="1">
      <c r="A372" s="611"/>
      <c r="B372" s="612"/>
      <c r="C372" s="608"/>
      <c r="E372" s="633"/>
      <c r="F372" s="634"/>
      <c r="G372" s="634"/>
    </row>
    <row r="373" spans="1:7" s="609" customFormat="1">
      <c r="A373" s="611"/>
      <c r="B373" s="612"/>
      <c r="C373" s="608"/>
      <c r="E373" s="633"/>
      <c r="F373" s="634"/>
      <c r="G373" s="634"/>
    </row>
    <row r="374" spans="1:7" s="609" customFormat="1">
      <c r="A374" s="611"/>
      <c r="B374" s="612"/>
      <c r="C374" s="608"/>
      <c r="E374" s="633"/>
      <c r="F374" s="634"/>
      <c r="G374" s="634"/>
    </row>
    <row r="375" spans="1:7" s="609" customFormat="1">
      <c r="A375" s="611"/>
      <c r="B375" s="612"/>
      <c r="C375" s="608"/>
      <c r="E375" s="633"/>
      <c r="F375" s="634"/>
      <c r="G375" s="634"/>
    </row>
    <row r="376" spans="1:7" s="609" customFormat="1">
      <c r="A376" s="611"/>
      <c r="B376" s="612"/>
      <c r="C376" s="608"/>
      <c r="E376" s="633"/>
      <c r="F376" s="634"/>
      <c r="G376" s="634"/>
    </row>
    <row r="377" spans="1:7" s="609" customFormat="1">
      <c r="A377" s="611"/>
      <c r="B377" s="612"/>
      <c r="C377" s="608"/>
      <c r="E377" s="633"/>
      <c r="F377" s="634"/>
      <c r="G377" s="634"/>
    </row>
    <row r="378" spans="1:7" s="609" customFormat="1">
      <c r="A378" s="611"/>
      <c r="B378" s="612"/>
      <c r="C378" s="608"/>
      <c r="E378" s="633"/>
      <c r="F378" s="634"/>
      <c r="G378" s="634"/>
    </row>
    <row r="379" spans="1:7" s="609" customFormat="1">
      <c r="A379" s="611"/>
      <c r="B379" s="612"/>
      <c r="C379" s="608"/>
      <c r="E379" s="633"/>
      <c r="F379" s="634"/>
      <c r="G379" s="634"/>
    </row>
    <row r="380" spans="1:7" s="609" customFormat="1">
      <c r="A380" s="611"/>
      <c r="B380" s="612"/>
      <c r="C380" s="608"/>
      <c r="E380" s="633"/>
      <c r="F380" s="634"/>
      <c r="G380" s="634"/>
    </row>
    <row r="381" spans="1:7" s="609" customFormat="1">
      <c r="A381" s="611"/>
      <c r="B381" s="612"/>
      <c r="C381" s="608"/>
      <c r="E381" s="633"/>
      <c r="F381" s="634"/>
      <c r="G381" s="634"/>
    </row>
    <row r="382" spans="1:7" s="609" customFormat="1">
      <c r="A382" s="611"/>
      <c r="B382" s="612"/>
      <c r="C382" s="608"/>
      <c r="E382" s="633"/>
      <c r="F382" s="634"/>
      <c r="G382" s="634"/>
    </row>
    <row r="383" spans="1:7" s="609" customFormat="1">
      <c r="A383" s="611"/>
      <c r="B383" s="612"/>
      <c r="C383" s="608"/>
      <c r="E383" s="633"/>
      <c r="F383" s="634"/>
      <c r="G383" s="634"/>
    </row>
    <row r="384" spans="1:7" s="609" customFormat="1">
      <c r="A384" s="611"/>
      <c r="B384" s="612"/>
      <c r="C384" s="608"/>
      <c r="E384" s="633"/>
      <c r="F384" s="634"/>
      <c r="G384" s="634"/>
    </row>
    <row r="385" spans="1:7" s="609" customFormat="1">
      <c r="A385" s="611"/>
      <c r="B385" s="612"/>
      <c r="C385" s="608"/>
      <c r="E385" s="633"/>
      <c r="F385" s="634"/>
      <c r="G385" s="634"/>
    </row>
    <row r="386" spans="1:7" s="609" customFormat="1">
      <c r="A386" s="611"/>
      <c r="B386" s="612"/>
      <c r="C386" s="608"/>
      <c r="E386" s="633"/>
      <c r="F386" s="634"/>
      <c r="G386" s="634"/>
    </row>
    <row r="387" spans="1:7" s="609" customFormat="1">
      <c r="A387" s="611"/>
      <c r="B387" s="612"/>
      <c r="C387" s="608"/>
      <c r="E387" s="633"/>
      <c r="F387" s="634"/>
      <c r="G387" s="634"/>
    </row>
  </sheetData>
  <sheetProtection algorithmName="SHA-512" hashValue="Z43iWvQEjb7C9v85gxRrpr3tPyioxnCWAX4yi9vgmrGcItzaegsOkTz25cmA2qo2QgmFi/zlR8k9Ok1SSbd4tw==" saltValue="s0niKm7CYPdNGK2GssGtsA==" spinCount="100000" sheet="1"/>
  <mergeCells count="2">
    <mergeCell ref="B28:D28"/>
    <mergeCell ref="B29:D29"/>
  </mergeCells>
  <pageMargins left="0.98425196850393704" right="0.19685039370078741" top="1.1023622047244095" bottom="0.74803149606299213" header="0.74803149606299213" footer="0.51181102362204722"/>
  <pageSetup paperSize="9" scale="83" firstPageNumber="0" orientation="portrait" r:id="rId1"/>
  <headerFooter alignWithMargins="0">
    <oddHeader>&amp;L&amp;"Times New Roman,Navadno"&amp;8&amp;F&amp;C&amp;"Times New Roman,Navadno"&amp;12&amp;P/&amp;N&amp;R&amp;"Times New Roman,Navadno"&amp;8&amp;A</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39"/>
  <sheetViews>
    <sheetView showGridLines="0" showWhiteSpace="0" view="pageBreakPreview" zoomScaleNormal="100" zoomScaleSheetLayoutView="100" workbookViewId="0">
      <selection activeCell="H26" sqref="H26"/>
    </sheetView>
  </sheetViews>
  <sheetFormatPr defaultColWidth="9" defaultRowHeight="18"/>
  <cols>
    <col min="1" max="1" width="6.375" style="777" customWidth="1"/>
    <col min="2" max="7" width="9" style="777"/>
    <col min="8" max="8" width="20.625" style="777" customWidth="1"/>
    <col min="9" max="16384" width="9" style="777"/>
  </cols>
  <sheetData>
    <row r="1" spans="1:8" customFormat="1" ht="55.5" customHeight="1">
      <c r="A1" s="1386" t="s">
        <v>1727</v>
      </c>
      <c r="B1" s="1387"/>
      <c r="C1" s="1370"/>
      <c r="D1" s="1370"/>
      <c r="E1" s="1370"/>
      <c r="F1" s="1370"/>
      <c r="G1" s="778"/>
      <c r="H1" s="778"/>
    </row>
    <row r="2" spans="1:8" customFormat="1" ht="15" customHeight="1">
      <c r="A2" s="1364"/>
      <c r="B2" s="1365"/>
    </row>
    <row r="3" spans="1:8" customFormat="1" ht="14.25">
      <c r="A3" s="1388" t="s">
        <v>2179</v>
      </c>
      <c r="B3" s="1388"/>
      <c r="C3" s="1388"/>
      <c r="D3" s="1388"/>
      <c r="E3" s="1388"/>
      <c r="F3" s="1388"/>
      <c r="G3" s="1388"/>
    </row>
    <row r="4" spans="1:8" customFormat="1" ht="14.25">
      <c r="A4" t="s">
        <v>2186</v>
      </c>
      <c r="B4" s="127"/>
    </row>
    <row r="5" spans="1:8" customFormat="1" ht="14.25">
      <c r="B5" s="127"/>
    </row>
    <row r="6" spans="1:8" customFormat="1" ht="48.75" customHeight="1">
      <c r="A6" s="1321" t="s">
        <v>2192</v>
      </c>
      <c r="B6" s="1321"/>
      <c r="C6" s="1321"/>
      <c r="D6" s="1321"/>
      <c r="E6" s="1321"/>
      <c r="F6" s="1321"/>
      <c r="G6" s="1321"/>
    </row>
    <row r="7" spans="1:8" customFormat="1" ht="14.25">
      <c r="A7" s="1375" t="s">
        <v>1728</v>
      </c>
      <c r="B7" s="1376"/>
      <c r="C7" s="1376"/>
      <c r="D7" s="1376"/>
      <c r="E7" s="1376"/>
      <c r="F7" s="1376"/>
      <c r="G7" s="1376"/>
      <c r="H7" s="1377"/>
    </row>
    <row r="8" spans="1:8" customFormat="1" ht="14.25"/>
    <row r="9" spans="1:8" customFormat="1" ht="14.25"/>
    <row r="10" spans="1:8" customFormat="1" ht="14.25"/>
    <row r="11" spans="1:8" customFormat="1" ht="18" customHeight="1">
      <c r="A11" s="1378" t="s">
        <v>1729</v>
      </c>
      <c r="B11" s="1379"/>
      <c r="C11" s="1379"/>
      <c r="D11" s="1379"/>
      <c r="E11" s="1379"/>
      <c r="F11" s="1379"/>
      <c r="G11" s="1379"/>
      <c r="H11" s="1380"/>
    </row>
    <row r="12" spans="1:8" customFormat="1" ht="14.25">
      <c r="A12" s="1381"/>
      <c r="B12" s="1382"/>
      <c r="C12" s="1382"/>
      <c r="D12" s="1382"/>
      <c r="E12" s="1382"/>
      <c r="F12" s="1382"/>
      <c r="G12" s="1382"/>
      <c r="H12" s="1383"/>
    </row>
    <row r="13" spans="1:8" customFormat="1" ht="14.25"/>
    <row r="14" spans="1:8" customFormat="1" ht="14.25"/>
    <row r="15" spans="1:8" customFormat="1" ht="14.25"/>
    <row r="16" spans="1:8" customFormat="1" ht="14.25"/>
    <row r="17" spans="1:13" customFormat="1">
      <c r="B17" s="1095" t="s">
        <v>1730</v>
      </c>
    </row>
    <row r="18" spans="1:13" customFormat="1" ht="14.25"/>
    <row r="19" spans="1:13" customFormat="1" ht="15.75">
      <c r="A19" s="1096" t="s">
        <v>1731</v>
      </c>
      <c r="B19" s="1096" t="s">
        <v>1732</v>
      </c>
      <c r="C19" s="1097"/>
      <c r="D19" s="1097"/>
      <c r="E19" s="1097"/>
      <c r="F19" s="1097"/>
      <c r="G19" s="1097"/>
      <c r="H19" s="1098">
        <f>'ALEJA, PROMET'!F53</f>
        <v>0</v>
      </c>
    </row>
    <row r="20" spans="1:13" customFormat="1" ht="15.75">
      <c r="A20" s="1096" t="s">
        <v>1733</v>
      </c>
      <c r="B20" s="1096" t="s">
        <v>10</v>
      </c>
      <c r="C20" s="1097"/>
      <c r="D20" s="1097"/>
      <c r="E20" s="1097"/>
      <c r="F20" s="1097"/>
      <c r="G20" s="1097"/>
      <c r="H20" s="1098">
        <f>'ALEJA, PROMET'!F79</f>
        <v>0</v>
      </c>
    </row>
    <row r="21" spans="1:13" customFormat="1" ht="15.75">
      <c r="A21" s="1096" t="s">
        <v>1734</v>
      </c>
      <c r="B21" s="1096" t="s">
        <v>1735</v>
      </c>
      <c r="C21" s="1097"/>
      <c r="D21" s="1097"/>
      <c r="E21" s="1097"/>
      <c r="F21" s="1097"/>
      <c r="G21" s="1097"/>
      <c r="H21" s="1098">
        <f>'ALEJA, PROMET'!F137</f>
        <v>0</v>
      </c>
    </row>
    <row r="22" spans="1:13" customFormat="1" ht="15.75">
      <c r="A22" s="1096" t="s">
        <v>1736</v>
      </c>
      <c r="B22" s="1096" t="s">
        <v>1737</v>
      </c>
      <c r="C22" s="1097"/>
      <c r="D22" s="1097"/>
      <c r="E22" s="1097"/>
      <c r="F22" s="1097"/>
      <c r="G22" s="1097"/>
      <c r="H22" s="1098">
        <f>'ALEJA, PROMET'!F158</f>
        <v>0</v>
      </c>
    </row>
    <row r="23" spans="1:13" customFormat="1" ht="15.75">
      <c r="A23" s="1096" t="s">
        <v>1738</v>
      </c>
      <c r="B23" s="1096" t="s">
        <v>1739</v>
      </c>
      <c r="C23" s="1097"/>
      <c r="D23" s="1097"/>
      <c r="E23" s="1097"/>
      <c r="F23" s="1097"/>
      <c r="G23" s="1097"/>
      <c r="H23" s="1098">
        <f>'ALEJA, PROMET'!F175</f>
        <v>0</v>
      </c>
    </row>
    <row r="24" spans="1:13" customFormat="1" ht="15.75">
      <c r="A24" s="1096" t="s">
        <v>1740</v>
      </c>
      <c r="B24" s="1096" t="s">
        <v>1741</v>
      </c>
      <c r="C24" s="1097"/>
      <c r="D24" s="1097"/>
      <c r="E24" s="1097"/>
      <c r="F24" s="1097"/>
      <c r="G24" s="1097"/>
      <c r="H24" s="1098">
        <f>'ALEJA, PROMET'!F236</f>
        <v>0</v>
      </c>
    </row>
    <row r="25" spans="1:13" customFormat="1" ht="15.75">
      <c r="A25" s="1096" t="s">
        <v>1742</v>
      </c>
      <c r="B25" s="1096" t="s">
        <v>1743</v>
      </c>
      <c r="C25" s="1097"/>
      <c r="D25" s="1097"/>
      <c r="E25" s="1097"/>
      <c r="F25" s="1097"/>
      <c r="G25" s="1097"/>
      <c r="H25" s="1098">
        <f>'ALEJA, PROMET'!F242</f>
        <v>0</v>
      </c>
    </row>
    <row r="26" spans="1:13" customFormat="1" ht="15.75">
      <c r="A26" s="1099" t="s">
        <v>1744</v>
      </c>
      <c r="B26" s="1099" t="s">
        <v>1745</v>
      </c>
      <c r="C26" s="1100"/>
      <c r="D26" s="1100"/>
      <c r="E26" s="1100"/>
      <c r="F26" s="1100"/>
      <c r="G26" s="1100"/>
      <c r="H26" s="1101">
        <f>'[1]ALEA '!F261</f>
        <v>0</v>
      </c>
      <c r="M26" s="1102"/>
    </row>
    <row r="27" spans="1:13" customFormat="1" ht="15.75">
      <c r="A27" s="1097"/>
      <c r="B27" s="1097"/>
      <c r="C27" s="1097"/>
      <c r="D27" s="1097"/>
      <c r="E27" s="1097"/>
      <c r="F27" s="1097"/>
      <c r="G27" s="1097"/>
      <c r="H27" s="1097"/>
    </row>
    <row r="28" spans="1:13" customFormat="1" ht="15.75">
      <c r="A28" s="1100"/>
      <c r="B28" s="1099" t="s">
        <v>1746</v>
      </c>
      <c r="C28" s="1100"/>
      <c r="D28" s="1100"/>
      <c r="E28" s="1100"/>
      <c r="F28" s="1100"/>
      <c r="G28" s="1100"/>
      <c r="H28" s="1103">
        <f>SUM(H19:H26)</f>
        <v>0</v>
      </c>
    </row>
    <row r="29" spans="1:13" customFormat="1" ht="15.75">
      <c r="A29" s="1097"/>
      <c r="B29" s="1097"/>
      <c r="C29" s="1097"/>
      <c r="D29" s="1097"/>
      <c r="E29" s="1097"/>
      <c r="F29" s="1097"/>
      <c r="G29" s="1097"/>
      <c r="H29" s="1104"/>
    </row>
    <row r="30" spans="1:13" customFormat="1" ht="15.75">
      <c r="A30" s="1100"/>
      <c r="B30" s="1100" t="s">
        <v>1747</v>
      </c>
      <c r="C30" s="1100"/>
      <c r="D30" s="1100"/>
      <c r="E30" s="1100"/>
      <c r="F30" s="1100"/>
      <c r="G30" s="1100"/>
      <c r="H30" s="1103">
        <f>H28</f>
        <v>0</v>
      </c>
    </row>
    <row r="31" spans="1:13" customFormat="1" ht="15.75">
      <c r="A31" s="1097"/>
      <c r="B31" s="1097"/>
      <c r="C31" s="1097"/>
      <c r="D31" s="1097"/>
      <c r="E31" s="1097"/>
      <c r="F31" s="1097"/>
      <c r="G31" s="1097"/>
      <c r="H31" s="1104"/>
    </row>
    <row r="32" spans="1:13" customFormat="1" ht="14.25"/>
    <row r="33" spans="1:7" customFormat="1" ht="15.75">
      <c r="B33" s="1097" t="s">
        <v>2180</v>
      </c>
      <c r="C33" s="1097"/>
      <c r="D33" s="1097"/>
      <c r="E33" s="1097"/>
      <c r="F33" s="1097"/>
    </row>
    <row r="34" spans="1:7" customFormat="1" ht="15.75">
      <c r="B34" s="1097"/>
      <c r="C34" s="1097"/>
      <c r="D34" s="1097"/>
      <c r="E34" s="1097"/>
      <c r="F34" s="1097"/>
    </row>
    <row r="35" spans="1:7" customFormat="1" ht="15.75">
      <c r="B35" s="1097"/>
      <c r="C35" s="1097"/>
      <c r="D35" s="1097"/>
      <c r="E35" s="1097"/>
      <c r="F35" s="1097"/>
    </row>
    <row r="36" spans="1:7" customFormat="1" ht="15.75">
      <c r="B36" s="1097"/>
      <c r="C36" s="1097"/>
      <c r="D36" s="1097"/>
      <c r="E36" s="1097"/>
      <c r="F36" s="1097"/>
    </row>
    <row r="37" spans="1:7" customFormat="1" ht="15">
      <c r="A37" s="1384" t="s">
        <v>1446</v>
      </c>
      <c r="B37" s="1385"/>
      <c r="C37" s="1370"/>
      <c r="D37" s="1370"/>
      <c r="E37" s="1370"/>
      <c r="F37" s="1370"/>
      <c r="G37" s="1370"/>
    </row>
    <row r="38" spans="1:7" customFormat="1" ht="14.25">
      <c r="A38" s="127"/>
      <c r="B38" s="127"/>
      <c r="C38" s="127"/>
      <c r="D38" s="127"/>
    </row>
    <row r="39" spans="1:7" customFormat="1" ht="36" customHeight="1">
      <c r="A39" s="1347" t="s">
        <v>1447</v>
      </c>
      <c r="B39" s="1347"/>
      <c r="C39" s="1347"/>
      <c r="D39" s="1347"/>
      <c r="E39" s="1370"/>
      <c r="F39" s="1370"/>
      <c r="G39" s="1370"/>
    </row>
  </sheetData>
  <sheetProtection algorithmName="SHA-512" hashValue="4zbE9kAERZlTROUbAUVspzDwwpqcQuNLhCAhgN/PvqVCqgLuCLA1+lA9o8xq8ZLTBMY0pFgIodg3T9cCj6j6ww==" saltValue="TiMXPmezkDrlut+ZcRR/AQ==" spinCount="100000" sheet="1" objects="1" scenarios="1"/>
  <mergeCells count="8">
    <mergeCell ref="A7:H7"/>
    <mergeCell ref="A11:H12"/>
    <mergeCell ref="A37:G37"/>
    <mergeCell ref="A39:G39"/>
    <mergeCell ref="A1:F1"/>
    <mergeCell ref="A3:G3"/>
    <mergeCell ref="A2:B2"/>
    <mergeCell ref="A6:G6"/>
  </mergeCells>
  <pageMargins left="1.1811023622047245" right="0.19685039370078741" top="0.78740157480314965" bottom="0.78740157480314965" header="0.31496062992125984" footer="0.31496062992125984"/>
  <pageSetup paperSize="9" scale="9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26"/>
  <sheetViews>
    <sheetView view="pageBreakPreview" topLeftCell="B223" zoomScale="140" zoomScaleNormal="130" zoomScaleSheetLayoutView="140" zoomScalePageLayoutView="145" workbookViewId="0">
      <selection activeCell="B250" sqref="B250"/>
    </sheetView>
  </sheetViews>
  <sheetFormatPr defaultColWidth="9" defaultRowHeight="18"/>
  <cols>
    <col min="1" max="1" width="4.625" style="777" bestFit="1" customWidth="1"/>
    <col min="2" max="2" width="54.375" style="777" customWidth="1"/>
    <col min="3" max="3" width="4.25" style="777" customWidth="1"/>
    <col min="4" max="4" width="6.375" style="777" bestFit="1" customWidth="1"/>
    <col min="5" max="5" width="8.625" style="777" bestFit="1" customWidth="1"/>
    <col min="6" max="6" width="9.125" style="777" customWidth="1"/>
    <col min="7" max="16384" width="9" style="777"/>
  </cols>
  <sheetData>
    <row r="1" spans="1:6" customFormat="1" ht="14.1" customHeight="1">
      <c r="A1" s="1105" t="s">
        <v>1748</v>
      </c>
      <c r="B1" s="1105" t="s">
        <v>1749</v>
      </c>
      <c r="C1" s="1105" t="s">
        <v>1581</v>
      </c>
      <c r="D1" s="1105" t="s">
        <v>1677</v>
      </c>
      <c r="E1" s="1105" t="s">
        <v>1750</v>
      </c>
      <c r="F1" s="1105" t="s">
        <v>1751</v>
      </c>
    </row>
    <row r="2" spans="1:6" customFormat="1" ht="15.75" customHeight="1" thickBot="1">
      <c r="A2" s="1106"/>
      <c r="B2" s="1107"/>
      <c r="C2" s="1106"/>
      <c r="D2" s="1108"/>
      <c r="E2" s="1109"/>
      <c r="F2" s="1107"/>
    </row>
    <row r="3" spans="1:6" customFormat="1" ht="17.100000000000001" customHeight="1" thickBot="1">
      <c r="A3" s="1110" t="s">
        <v>1752</v>
      </c>
      <c r="B3" s="1111" t="s">
        <v>1732</v>
      </c>
      <c r="C3" s="1112"/>
      <c r="D3" s="1113"/>
      <c r="E3" s="1114"/>
      <c r="F3" s="1115"/>
    </row>
    <row r="4" spans="1:6" customFormat="1" ht="15.75" customHeight="1">
      <c r="A4" s="1116"/>
      <c r="B4" s="1117"/>
      <c r="C4" s="1116"/>
      <c r="D4" s="1118"/>
      <c r="E4" s="1119"/>
      <c r="F4" s="1120"/>
    </row>
    <row r="5" spans="1:6" customFormat="1" ht="14.1" customHeight="1">
      <c r="A5" s="1121" t="s">
        <v>1753</v>
      </c>
      <c r="B5" s="1122" t="s">
        <v>1754</v>
      </c>
      <c r="C5" s="1123"/>
      <c r="D5" s="1124"/>
      <c r="E5" s="1125"/>
      <c r="F5" s="1126"/>
    </row>
    <row r="6" spans="1:6" customFormat="1" ht="14.1" customHeight="1">
      <c r="A6" s="779" t="s">
        <v>1755</v>
      </c>
      <c r="B6" s="1127" t="s">
        <v>1756</v>
      </c>
      <c r="C6" s="1128" t="s">
        <v>1681</v>
      </c>
      <c r="D6" s="1129">
        <v>0.56999999999999995</v>
      </c>
      <c r="E6" s="1159"/>
      <c r="F6" s="1130">
        <f>E6*D6</f>
        <v>0</v>
      </c>
    </row>
    <row r="7" spans="1:6" customFormat="1" ht="25.5">
      <c r="A7" s="779" t="s">
        <v>1757</v>
      </c>
      <c r="B7" s="1127" t="s">
        <v>1758</v>
      </c>
      <c r="C7" s="1128" t="s">
        <v>1681</v>
      </c>
      <c r="D7" s="1129">
        <v>0.56999999999999995</v>
      </c>
      <c r="E7" s="1159"/>
      <c r="F7" s="1130">
        <f>E7*D7</f>
        <v>0</v>
      </c>
    </row>
    <row r="8" spans="1:6" customFormat="1" ht="14.1" customHeight="1">
      <c r="A8" s="779" t="s">
        <v>1759</v>
      </c>
      <c r="B8" s="1127" t="s">
        <v>1760</v>
      </c>
      <c r="C8" s="1128" t="s">
        <v>28</v>
      </c>
      <c r="D8" s="1131">
        <v>34</v>
      </c>
      <c r="E8" s="1159"/>
      <c r="F8" s="1130">
        <f>E8*D8</f>
        <v>0</v>
      </c>
    </row>
    <row r="9" spans="1:6" customFormat="1" ht="14.1" customHeight="1">
      <c r="A9" s="779" t="s">
        <v>1761</v>
      </c>
      <c r="B9" s="1127" t="s">
        <v>1762</v>
      </c>
      <c r="C9" s="1128" t="s">
        <v>28</v>
      </c>
      <c r="D9" s="1131">
        <v>500</v>
      </c>
      <c r="E9" s="1159"/>
      <c r="F9" s="1130">
        <f>E9*D9</f>
        <v>0</v>
      </c>
    </row>
    <row r="10" spans="1:6" customFormat="1" ht="14.1" customHeight="1">
      <c r="A10" s="1121" t="s">
        <v>1763</v>
      </c>
      <c r="B10" s="1122" t="s">
        <v>1764</v>
      </c>
      <c r="C10" s="1123"/>
      <c r="D10" s="1124"/>
      <c r="E10" s="1125"/>
      <c r="F10" s="1126"/>
    </row>
    <row r="11" spans="1:6" customFormat="1" ht="14.1" customHeight="1">
      <c r="A11" s="779" t="s">
        <v>1765</v>
      </c>
      <c r="B11" s="1127" t="s">
        <v>1766</v>
      </c>
      <c r="C11" s="1128" t="s">
        <v>26</v>
      </c>
      <c r="D11" s="1131">
        <v>220</v>
      </c>
      <c r="E11" s="1159"/>
      <c r="F11" s="1130">
        <f>E11*D11</f>
        <v>0</v>
      </c>
    </row>
    <row r="12" spans="1:6" customFormat="1" ht="14.1" customHeight="1">
      <c r="A12" s="779" t="s">
        <v>1767</v>
      </c>
      <c r="B12" s="1127" t="s">
        <v>1768</v>
      </c>
      <c r="C12" s="1128" t="s">
        <v>28</v>
      </c>
      <c r="D12" s="1131">
        <v>20</v>
      </c>
      <c r="E12" s="1159"/>
      <c r="F12" s="1130">
        <f>E12*D12</f>
        <v>0</v>
      </c>
    </row>
    <row r="13" spans="1:6" customFormat="1" ht="14.1" customHeight="1">
      <c r="A13" s="779" t="s">
        <v>1769</v>
      </c>
      <c r="B13" s="1127" t="s">
        <v>1770</v>
      </c>
      <c r="C13" s="1128" t="s">
        <v>28</v>
      </c>
      <c r="D13" s="1131">
        <v>20</v>
      </c>
      <c r="E13" s="1159"/>
      <c r="F13" s="1130">
        <f>E13*D13</f>
        <v>0</v>
      </c>
    </row>
    <row r="14" spans="1:6" customFormat="1" ht="14.1" customHeight="1">
      <c r="A14" s="779" t="s">
        <v>1771</v>
      </c>
      <c r="B14" s="1127" t="s">
        <v>1772</v>
      </c>
      <c r="C14" s="1128" t="s">
        <v>28</v>
      </c>
      <c r="D14" s="1131">
        <v>20</v>
      </c>
      <c r="E14" s="1159"/>
      <c r="F14" s="1130">
        <f>E14*D14</f>
        <v>0</v>
      </c>
    </row>
    <row r="15" spans="1:6" customFormat="1" ht="38.25">
      <c r="A15" s="1121"/>
      <c r="B15" s="1132" t="s">
        <v>1773</v>
      </c>
      <c r="C15" s="1123"/>
      <c r="D15" s="1124"/>
      <c r="E15" s="1125"/>
      <c r="F15" s="1126"/>
    </row>
    <row r="16" spans="1:6" customFormat="1" ht="14.25">
      <c r="A16" s="1121"/>
      <c r="B16" s="1132"/>
      <c r="C16" s="1123"/>
      <c r="D16" s="1124"/>
      <c r="E16" s="1125"/>
      <c r="F16" s="1126"/>
    </row>
    <row r="17" spans="1:6" customFormat="1" ht="14.1" customHeight="1">
      <c r="A17" s="1121" t="s">
        <v>1774</v>
      </c>
      <c r="B17" s="1122" t="s">
        <v>1775</v>
      </c>
      <c r="C17" s="1123"/>
      <c r="D17" s="1124"/>
      <c r="E17" s="1125"/>
      <c r="F17" s="1126"/>
    </row>
    <row r="18" spans="1:6" customFormat="1" ht="23.25" customHeight="1">
      <c r="A18" s="779" t="s">
        <v>1776</v>
      </c>
      <c r="B18" s="1127" t="s">
        <v>1777</v>
      </c>
      <c r="C18" s="1128" t="s">
        <v>28</v>
      </c>
      <c r="D18" s="1131">
        <v>5</v>
      </c>
      <c r="E18" s="1159"/>
      <c r="F18" s="1130">
        <f t="shared" ref="F18:F26" si="0">E18*D18</f>
        <v>0</v>
      </c>
    </row>
    <row r="19" spans="1:6" customFormat="1" ht="14.1" customHeight="1">
      <c r="A19" s="779" t="s">
        <v>1778</v>
      </c>
      <c r="B19" s="1127" t="s">
        <v>1779</v>
      </c>
      <c r="C19" s="1128" t="s">
        <v>28</v>
      </c>
      <c r="D19" s="1131">
        <v>7</v>
      </c>
      <c r="E19" s="1159"/>
      <c r="F19" s="1130">
        <f t="shared" si="0"/>
        <v>0</v>
      </c>
    </row>
    <row r="20" spans="1:6" customFormat="1" ht="14.1" customHeight="1">
      <c r="A20" s="779" t="s">
        <v>1780</v>
      </c>
      <c r="B20" s="1127" t="s">
        <v>1781</v>
      </c>
      <c r="C20" s="1128" t="s">
        <v>28</v>
      </c>
      <c r="D20" s="1131">
        <v>10</v>
      </c>
      <c r="E20" s="1159"/>
      <c r="F20" s="1130">
        <f t="shared" si="0"/>
        <v>0</v>
      </c>
    </row>
    <row r="21" spans="1:6" s="1133" customFormat="1" ht="14.1" customHeight="1">
      <c r="A21" s="779" t="s">
        <v>1782</v>
      </c>
      <c r="B21" s="1127" t="s">
        <v>1783</v>
      </c>
      <c r="C21" s="1128" t="s">
        <v>28</v>
      </c>
      <c r="D21" s="1131">
        <v>5</v>
      </c>
      <c r="E21" s="1159"/>
      <c r="F21" s="1130">
        <f t="shared" si="0"/>
        <v>0</v>
      </c>
    </row>
    <row r="22" spans="1:6" s="1133" customFormat="1" ht="14.1" customHeight="1">
      <c r="A22" s="779" t="s">
        <v>1784</v>
      </c>
      <c r="B22" s="1127" t="s">
        <v>1785</v>
      </c>
      <c r="C22" s="1128" t="s">
        <v>28</v>
      </c>
      <c r="D22" s="1131">
        <v>268</v>
      </c>
      <c r="E22" s="1159"/>
      <c r="F22" s="1130">
        <f t="shared" si="0"/>
        <v>0</v>
      </c>
    </row>
    <row r="23" spans="1:6" s="1133" customFormat="1" ht="22.5" customHeight="1">
      <c r="A23" s="779" t="s">
        <v>1786</v>
      </c>
      <c r="B23" s="1127" t="s">
        <v>1787</v>
      </c>
      <c r="C23" s="1128" t="s">
        <v>28</v>
      </c>
      <c r="D23" s="1131">
        <v>195</v>
      </c>
      <c r="E23" s="1159"/>
      <c r="F23" s="1130">
        <f t="shared" si="0"/>
        <v>0</v>
      </c>
    </row>
    <row r="24" spans="1:6" s="1133" customFormat="1" ht="14.1" customHeight="1">
      <c r="A24" s="779" t="s">
        <v>1788</v>
      </c>
      <c r="B24" s="1127" t="s">
        <v>1789</v>
      </c>
      <c r="C24" s="1128" t="s">
        <v>1790</v>
      </c>
      <c r="D24" s="1131">
        <v>62</v>
      </c>
      <c r="E24" s="1159"/>
      <c r="F24" s="1130">
        <f t="shared" si="0"/>
        <v>0</v>
      </c>
    </row>
    <row r="25" spans="1:6" s="1133" customFormat="1" ht="14.1" customHeight="1">
      <c r="A25" s="779" t="s">
        <v>1791</v>
      </c>
      <c r="B25" s="1127" t="s">
        <v>1792</v>
      </c>
      <c r="C25" s="1128" t="s">
        <v>28</v>
      </c>
      <c r="D25" s="1131">
        <v>17</v>
      </c>
      <c r="E25" s="1159"/>
      <c r="F25" s="1130">
        <f t="shared" si="0"/>
        <v>0</v>
      </c>
    </row>
    <row r="26" spans="1:6" s="1133" customFormat="1" ht="14.1" customHeight="1">
      <c r="A26" s="779" t="s">
        <v>1793</v>
      </c>
      <c r="B26" s="1127" t="s">
        <v>1794</v>
      </c>
      <c r="C26" s="1128" t="s">
        <v>28</v>
      </c>
      <c r="D26" s="1131">
        <v>8</v>
      </c>
      <c r="E26" s="1159"/>
      <c r="F26" s="1130">
        <f t="shared" si="0"/>
        <v>0</v>
      </c>
    </row>
    <row r="27" spans="1:6" customFormat="1" ht="14.1" customHeight="1">
      <c r="A27" s="1121" t="s">
        <v>1795</v>
      </c>
      <c r="B27" s="1122" t="s">
        <v>1796</v>
      </c>
      <c r="C27" s="1123"/>
      <c r="D27" s="1124"/>
      <c r="E27" s="1125"/>
      <c r="F27" s="1126"/>
    </row>
    <row r="28" spans="1:6" customFormat="1" ht="14.1" customHeight="1">
      <c r="A28" s="779" t="s">
        <v>1797</v>
      </c>
      <c r="B28" s="1127" t="s">
        <v>1798</v>
      </c>
      <c r="C28" s="1128" t="s">
        <v>26</v>
      </c>
      <c r="D28" s="1131">
        <v>4650</v>
      </c>
      <c r="E28" s="1159"/>
      <c r="F28" s="1130">
        <f t="shared" ref="F28:F37" si="1">E28*D28</f>
        <v>0</v>
      </c>
    </row>
    <row r="29" spans="1:6" customFormat="1" ht="14.1" customHeight="1">
      <c r="A29" s="779" t="s">
        <v>1799</v>
      </c>
      <c r="B29" s="1127" t="s">
        <v>1800</v>
      </c>
      <c r="C29" s="1128" t="s">
        <v>26</v>
      </c>
      <c r="D29" s="1131">
        <v>68</v>
      </c>
      <c r="E29" s="1159"/>
      <c r="F29" s="1130">
        <f t="shared" si="1"/>
        <v>0</v>
      </c>
    </row>
    <row r="30" spans="1:6" customFormat="1" ht="14.1" customHeight="1">
      <c r="A30" s="779" t="s">
        <v>1801</v>
      </c>
      <c r="B30" s="1127" t="s">
        <v>1802</v>
      </c>
      <c r="C30" s="1128" t="s">
        <v>26</v>
      </c>
      <c r="D30" s="1131">
        <v>75</v>
      </c>
      <c r="E30" s="1159"/>
      <c r="F30" s="1130">
        <f t="shared" si="1"/>
        <v>0</v>
      </c>
    </row>
    <row r="31" spans="1:6" customFormat="1" ht="14.1" customHeight="1">
      <c r="A31" s="779" t="s">
        <v>1803</v>
      </c>
      <c r="B31" s="1127" t="s">
        <v>1802</v>
      </c>
      <c r="C31" s="1128" t="s">
        <v>26</v>
      </c>
      <c r="D31" s="1131">
        <v>355</v>
      </c>
      <c r="E31" s="1159"/>
      <c r="F31" s="1130">
        <f t="shared" si="1"/>
        <v>0</v>
      </c>
    </row>
    <row r="32" spans="1:6" customFormat="1" ht="14.1" customHeight="1">
      <c r="A32" s="779" t="s">
        <v>1804</v>
      </c>
      <c r="B32" s="1127" t="s">
        <v>1805</v>
      </c>
      <c r="C32" s="1128" t="s">
        <v>26</v>
      </c>
      <c r="D32" s="1131">
        <v>4605</v>
      </c>
      <c r="E32" s="1159"/>
      <c r="F32" s="1130">
        <f t="shared" si="1"/>
        <v>0</v>
      </c>
    </row>
    <row r="33" spans="1:6" customFormat="1" ht="14.1" customHeight="1">
      <c r="A33" s="779" t="s">
        <v>1806</v>
      </c>
      <c r="B33" s="1127" t="s">
        <v>1807</v>
      </c>
      <c r="C33" s="1128" t="s">
        <v>26</v>
      </c>
      <c r="D33" s="1131">
        <v>3636</v>
      </c>
      <c r="E33" s="1159"/>
      <c r="F33" s="1130">
        <f t="shared" si="1"/>
        <v>0</v>
      </c>
    </row>
    <row r="34" spans="1:6" customFormat="1" ht="14.1" customHeight="1">
      <c r="A34" s="779" t="s">
        <v>1808</v>
      </c>
      <c r="B34" s="1127" t="s">
        <v>1809</v>
      </c>
      <c r="C34" s="1128" t="s">
        <v>26</v>
      </c>
      <c r="D34" s="1131">
        <v>3445.5</v>
      </c>
      <c r="E34" s="1159"/>
      <c r="F34" s="1130">
        <f t="shared" si="1"/>
        <v>0</v>
      </c>
    </row>
    <row r="35" spans="1:6" customFormat="1" ht="14.1" customHeight="1">
      <c r="A35" s="779" t="s">
        <v>1810</v>
      </c>
      <c r="B35" s="1127" t="s">
        <v>1811</v>
      </c>
      <c r="C35" s="1128" t="s">
        <v>1790</v>
      </c>
      <c r="D35" s="1131">
        <v>35</v>
      </c>
      <c r="E35" s="1159"/>
      <c r="F35" s="1130">
        <f t="shared" si="1"/>
        <v>0</v>
      </c>
    </row>
    <row r="36" spans="1:6" customFormat="1" ht="14.1" customHeight="1">
      <c r="A36" s="779" t="s">
        <v>1812</v>
      </c>
      <c r="B36" s="1127" t="s">
        <v>1813</v>
      </c>
      <c r="C36" s="1128" t="s">
        <v>1790</v>
      </c>
      <c r="D36" s="1131">
        <v>1612</v>
      </c>
      <c r="E36" s="1159"/>
      <c r="F36" s="1130">
        <f t="shared" si="1"/>
        <v>0</v>
      </c>
    </row>
    <row r="37" spans="1:6" customFormat="1" ht="14.25">
      <c r="A37" s="779" t="s">
        <v>1814</v>
      </c>
      <c r="B37" s="1127" t="s">
        <v>1815</v>
      </c>
      <c r="C37" s="1128" t="s">
        <v>1790</v>
      </c>
      <c r="D37" s="1131">
        <v>547</v>
      </c>
      <c r="E37" s="1159"/>
      <c r="F37" s="1130">
        <f t="shared" si="1"/>
        <v>0</v>
      </c>
    </row>
    <row r="38" spans="1:6" customFormat="1" ht="14.1" customHeight="1">
      <c r="A38" s="1121" t="s">
        <v>1816</v>
      </c>
      <c r="B38" s="1122" t="s">
        <v>1817</v>
      </c>
      <c r="C38" s="1123"/>
      <c r="D38" s="1124"/>
      <c r="E38" s="1125"/>
      <c r="F38" s="1126"/>
    </row>
    <row r="39" spans="1:6" customFormat="1" ht="14.1" customHeight="1">
      <c r="A39" s="779" t="s">
        <v>1818</v>
      </c>
      <c r="B39" s="1127" t="s">
        <v>1819</v>
      </c>
      <c r="C39" s="1128" t="s">
        <v>32</v>
      </c>
      <c r="D39" s="1131">
        <v>516.9</v>
      </c>
      <c r="E39" s="1159"/>
      <c r="F39" s="1130">
        <f>E39*D39</f>
        <v>0</v>
      </c>
    </row>
    <row r="40" spans="1:6" customFormat="1" ht="14.1" customHeight="1">
      <c r="A40" s="779" t="s">
        <v>1820</v>
      </c>
      <c r="B40" s="1127" t="s">
        <v>1821</v>
      </c>
      <c r="C40" s="1128" t="s">
        <v>28</v>
      </c>
      <c r="D40" s="1131">
        <v>6</v>
      </c>
      <c r="E40" s="1159"/>
      <c r="F40" s="1130">
        <f>E40*D40</f>
        <v>0</v>
      </c>
    </row>
    <row r="41" spans="1:6" customFormat="1" ht="32.25" customHeight="1">
      <c r="A41" s="779" t="s">
        <v>1822</v>
      </c>
      <c r="B41" s="1127" t="s">
        <v>1823</v>
      </c>
      <c r="C41" s="1128" t="s">
        <v>28</v>
      </c>
      <c r="D41" s="1131">
        <v>24</v>
      </c>
      <c r="E41" s="1159"/>
      <c r="F41" s="1130">
        <f t="shared" ref="F41:F47" si="2">E41*D41</f>
        <v>0</v>
      </c>
    </row>
    <row r="42" spans="1:6" s="1133" customFormat="1" ht="14.1" customHeight="1">
      <c r="A42" s="779" t="s">
        <v>1824</v>
      </c>
      <c r="B42" s="1127" t="s">
        <v>1825</v>
      </c>
      <c r="C42" s="1128" t="s">
        <v>1035</v>
      </c>
      <c r="D42" s="1131">
        <v>67.5</v>
      </c>
      <c r="E42" s="1159"/>
      <c r="F42" s="1130">
        <f t="shared" si="2"/>
        <v>0</v>
      </c>
    </row>
    <row r="43" spans="1:6" s="1135" customFormat="1" ht="27" customHeight="1">
      <c r="A43" s="779" t="s">
        <v>1826</v>
      </c>
      <c r="B43" s="1134" t="s">
        <v>1827</v>
      </c>
      <c r="C43" s="1128" t="s">
        <v>28</v>
      </c>
      <c r="D43" s="1131">
        <v>2</v>
      </c>
      <c r="E43" s="1159"/>
      <c r="F43" s="1130">
        <f t="shared" si="2"/>
        <v>0</v>
      </c>
    </row>
    <row r="44" spans="1:6" s="1135" customFormat="1" ht="18.75" customHeight="1">
      <c r="A44" s="779" t="s">
        <v>1828</v>
      </c>
      <c r="B44" s="1134" t="s">
        <v>1829</v>
      </c>
      <c r="C44" s="1128" t="s">
        <v>28</v>
      </c>
      <c r="D44" s="1131">
        <v>2</v>
      </c>
      <c r="E44" s="1159"/>
      <c r="F44" s="1130">
        <f t="shared" si="2"/>
        <v>0</v>
      </c>
    </row>
    <row r="45" spans="1:6" s="1135" customFormat="1" ht="27" customHeight="1">
      <c r="A45" s="779" t="s">
        <v>1830</v>
      </c>
      <c r="B45" s="1134" t="s">
        <v>1831</v>
      </c>
      <c r="C45" s="1128" t="s">
        <v>1035</v>
      </c>
      <c r="D45" s="1131">
        <v>35</v>
      </c>
      <c r="E45" s="1159"/>
      <c r="F45" s="1130">
        <f t="shared" si="2"/>
        <v>0</v>
      </c>
    </row>
    <row r="46" spans="1:6" s="1135" customFormat="1" ht="27" customHeight="1">
      <c r="A46" s="779"/>
      <c r="B46" s="1134" t="s">
        <v>1832</v>
      </c>
      <c r="C46" s="1128" t="s">
        <v>28</v>
      </c>
      <c r="D46" s="1131">
        <v>1</v>
      </c>
      <c r="E46" s="1159"/>
      <c r="F46" s="1130">
        <f t="shared" si="2"/>
        <v>0</v>
      </c>
    </row>
    <row r="47" spans="1:6" s="1135" customFormat="1" ht="27" customHeight="1">
      <c r="A47" s="779"/>
      <c r="B47" s="1134" t="s">
        <v>1833</v>
      </c>
      <c r="C47" s="1128" t="s">
        <v>28</v>
      </c>
      <c r="D47" s="1131">
        <v>4</v>
      </c>
      <c r="E47" s="1159"/>
      <c r="F47" s="1130">
        <f t="shared" si="2"/>
        <v>0</v>
      </c>
    </row>
    <row r="48" spans="1:6" customFormat="1" ht="14.1" customHeight="1">
      <c r="A48" s="1121" t="s">
        <v>1834</v>
      </c>
      <c r="B48" s="1122" t="s">
        <v>1835</v>
      </c>
      <c r="C48" s="1123"/>
      <c r="D48" s="1124"/>
      <c r="E48" s="1125"/>
      <c r="F48" s="1126"/>
    </row>
    <row r="49" spans="1:6" customFormat="1" ht="14.1" customHeight="1">
      <c r="A49" s="1121" t="s">
        <v>1836</v>
      </c>
      <c r="B49" s="1122" t="s">
        <v>1837</v>
      </c>
      <c r="C49" s="1123"/>
      <c r="D49" s="1124"/>
      <c r="E49" s="1125"/>
      <c r="F49" s="1126"/>
    </row>
    <row r="50" spans="1:6" customFormat="1" ht="25.5">
      <c r="A50" s="779" t="s">
        <v>1836</v>
      </c>
      <c r="B50" s="1127" t="s">
        <v>1838</v>
      </c>
      <c r="C50" s="1128" t="s">
        <v>1064</v>
      </c>
      <c r="D50" s="1131">
        <v>1</v>
      </c>
      <c r="E50" s="1159"/>
      <c r="F50" s="1130">
        <f>E50*D50</f>
        <v>0</v>
      </c>
    </row>
    <row r="51" spans="1:6" customFormat="1" ht="14.1" customHeight="1">
      <c r="A51" s="779" t="s">
        <v>1839</v>
      </c>
      <c r="B51" s="1127" t="s">
        <v>1840</v>
      </c>
      <c r="C51" s="1128" t="s">
        <v>28</v>
      </c>
      <c r="D51" s="1131">
        <v>1</v>
      </c>
      <c r="E51" s="1159"/>
      <c r="F51" s="1130">
        <f>E51*D51</f>
        <v>0</v>
      </c>
    </row>
    <row r="52" spans="1:6" customFormat="1" ht="8.4499999999999993" customHeight="1" thickBot="1">
      <c r="A52" s="1136"/>
      <c r="B52" s="1136"/>
      <c r="C52" s="1136"/>
      <c r="D52" s="1137"/>
      <c r="E52" s="1136"/>
      <c r="F52" s="1136"/>
    </row>
    <row r="53" spans="1:6" customFormat="1" ht="14.1" customHeight="1" thickTop="1" thickBot="1">
      <c r="A53" s="1138"/>
      <c r="B53" s="1139" t="s">
        <v>1746</v>
      </c>
      <c r="C53" s="1138"/>
      <c r="D53" s="1140"/>
      <c r="E53" s="1141"/>
      <c r="F53" s="1142">
        <f>SUM(F6:F52)</f>
        <v>0</v>
      </c>
    </row>
    <row r="54" spans="1:6" customFormat="1" ht="17.100000000000001" customHeight="1" thickBot="1">
      <c r="A54" s="1110" t="s">
        <v>1841</v>
      </c>
      <c r="B54" s="1111" t="s">
        <v>10</v>
      </c>
      <c r="C54" s="1112"/>
      <c r="D54" s="1113"/>
      <c r="E54" s="1114"/>
      <c r="F54" s="1115"/>
    </row>
    <row r="55" spans="1:6" customFormat="1" ht="8.4499999999999993" customHeight="1">
      <c r="A55" s="1116"/>
      <c r="B55" s="1117"/>
      <c r="C55" s="1116"/>
      <c r="D55" s="1118"/>
      <c r="E55" s="1119"/>
      <c r="F55" s="1120"/>
    </row>
    <row r="56" spans="1:6" customFormat="1" ht="14.1" customHeight="1">
      <c r="A56" s="1121" t="s">
        <v>1454</v>
      </c>
      <c r="B56" s="1122" t="s">
        <v>1842</v>
      </c>
      <c r="C56" s="1123"/>
      <c r="D56" s="1124"/>
      <c r="E56" s="1125"/>
      <c r="F56" s="1126"/>
    </row>
    <row r="57" spans="1:6" customFormat="1" ht="14.1" customHeight="1">
      <c r="A57" s="779" t="s">
        <v>1843</v>
      </c>
      <c r="B57" s="1127" t="s">
        <v>1844</v>
      </c>
      <c r="C57" s="1128" t="s">
        <v>32</v>
      </c>
      <c r="D57" s="1131">
        <v>927.6</v>
      </c>
      <c r="E57" s="1159"/>
      <c r="F57" s="1130">
        <f>E57*D57</f>
        <v>0</v>
      </c>
    </row>
    <row r="58" spans="1:6" customFormat="1" ht="14.1" customHeight="1">
      <c r="A58" s="779" t="s">
        <v>1845</v>
      </c>
      <c r="B58" s="1127" t="s">
        <v>1846</v>
      </c>
      <c r="C58" s="1128" t="s">
        <v>32</v>
      </c>
      <c r="D58" s="1131">
        <v>2380.8000000000002</v>
      </c>
      <c r="E58" s="1159"/>
      <c r="F58" s="1130">
        <f>E58*D58</f>
        <v>0</v>
      </c>
    </row>
    <row r="59" spans="1:6" customFormat="1" ht="23.25" customHeight="1">
      <c r="A59" s="779" t="s">
        <v>1847</v>
      </c>
      <c r="B59" s="1127" t="s">
        <v>1848</v>
      </c>
      <c r="C59" s="1128" t="s">
        <v>32</v>
      </c>
      <c r="D59" s="1131">
        <v>1027.5999999999999</v>
      </c>
      <c r="E59" s="1159"/>
      <c r="F59" s="1130">
        <f>E59*D59</f>
        <v>0</v>
      </c>
    </row>
    <row r="60" spans="1:6" customFormat="1" ht="26.25" customHeight="1">
      <c r="A60" s="779" t="s">
        <v>1849</v>
      </c>
      <c r="B60" s="1127" t="s">
        <v>1850</v>
      </c>
      <c r="C60" s="1128" t="s">
        <v>32</v>
      </c>
      <c r="D60" s="1131">
        <v>395.4</v>
      </c>
      <c r="E60" s="1159"/>
      <c r="F60" s="1130">
        <f>E60*D60</f>
        <v>0</v>
      </c>
    </row>
    <row r="61" spans="1:6" customFormat="1" ht="14.1" customHeight="1">
      <c r="A61" s="1143" t="s">
        <v>1851</v>
      </c>
      <c r="B61" s="1122" t="s">
        <v>1852</v>
      </c>
      <c r="C61" s="1123"/>
      <c r="D61" s="1124"/>
      <c r="E61" s="1125"/>
      <c r="F61" s="1126"/>
    </row>
    <row r="62" spans="1:6" customFormat="1" ht="14.1" customHeight="1">
      <c r="A62" s="779" t="s">
        <v>1853</v>
      </c>
      <c r="B62" s="1127" t="s">
        <v>1854</v>
      </c>
      <c r="C62" s="1128" t="s">
        <v>26</v>
      </c>
      <c r="D62" s="1131">
        <v>15709</v>
      </c>
      <c r="E62" s="1159"/>
      <c r="F62" s="1130">
        <f>E62*D62</f>
        <v>0</v>
      </c>
    </row>
    <row r="63" spans="1:6" customFormat="1" ht="14.1" customHeight="1">
      <c r="A63" s="1121" t="s">
        <v>1021</v>
      </c>
      <c r="B63" s="1122" t="s">
        <v>1855</v>
      </c>
      <c r="C63" s="1123"/>
      <c r="D63" s="1124"/>
      <c r="E63" s="1125"/>
      <c r="F63" s="1126"/>
    </row>
    <row r="64" spans="1:6" customFormat="1" ht="14.1" customHeight="1">
      <c r="A64" s="779" t="s">
        <v>1856</v>
      </c>
      <c r="B64" s="1127" t="s">
        <v>1857</v>
      </c>
      <c r="C64" s="1128" t="s">
        <v>32</v>
      </c>
      <c r="D64" s="1131">
        <v>1423</v>
      </c>
      <c r="E64" s="1159"/>
      <c r="F64" s="1130">
        <f>E64*D64</f>
        <v>0</v>
      </c>
    </row>
    <row r="65" spans="1:6" customFormat="1" ht="14.1" customHeight="1">
      <c r="A65" s="779" t="s">
        <v>1858</v>
      </c>
      <c r="B65" s="1127" t="s">
        <v>1859</v>
      </c>
      <c r="C65" s="1128" t="s">
        <v>26</v>
      </c>
      <c r="D65" s="1131">
        <v>7961</v>
      </c>
      <c r="E65" s="1159"/>
      <c r="F65" s="1130">
        <f>E65*D65</f>
        <v>0</v>
      </c>
    </row>
    <row r="66" spans="1:6" customFormat="1" ht="14.1" customHeight="1">
      <c r="A66" s="1121" t="s">
        <v>1021</v>
      </c>
      <c r="B66" s="1122" t="s">
        <v>1855</v>
      </c>
      <c r="C66" s="1123"/>
      <c r="D66" s="1124"/>
      <c r="E66" s="1125"/>
      <c r="F66" s="1126"/>
    </row>
    <row r="67" spans="1:6" customFormat="1" ht="14.1" customHeight="1">
      <c r="A67" s="779" t="s">
        <v>1856</v>
      </c>
      <c r="B67" s="1127" t="s">
        <v>1860</v>
      </c>
      <c r="C67" s="1128" t="s">
        <v>32</v>
      </c>
      <c r="D67" s="1131">
        <v>95</v>
      </c>
      <c r="E67" s="1159"/>
      <c r="F67" s="1130">
        <f>E67*D67</f>
        <v>0</v>
      </c>
    </row>
    <row r="68" spans="1:6" customFormat="1" ht="36.75" customHeight="1">
      <c r="A68" s="779" t="s">
        <v>1858</v>
      </c>
      <c r="B68" s="1127" t="s">
        <v>1861</v>
      </c>
      <c r="C68" s="1128" t="s">
        <v>32</v>
      </c>
      <c r="D68" s="1131">
        <v>2583</v>
      </c>
      <c r="E68" s="1159"/>
      <c r="F68" s="1130">
        <f>E68*D68</f>
        <v>0</v>
      </c>
    </row>
    <row r="69" spans="1:6" customFormat="1" ht="45.75" customHeight="1">
      <c r="A69" s="779" t="s">
        <v>1862</v>
      </c>
      <c r="B69" s="1127" t="s">
        <v>1863</v>
      </c>
      <c r="C69" s="1128" t="s">
        <v>32</v>
      </c>
      <c r="D69" s="1131">
        <v>427</v>
      </c>
      <c r="E69" s="1159"/>
      <c r="F69" s="1130">
        <f>E69*D69</f>
        <v>0</v>
      </c>
    </row>
    <row r="70" spans="1:6" customFormat="1" ht="14.1" customHeight="1">
      <c r="A70" s="1121" t="s">
        <v>1864</v>
      </c>
      <c r="B70" s="1122" t="s">
        <v>1865</v>
      </c>
      <c r="C70" s="1123"/>
      <c r="D70" s="1124"/>
      <c r="E70" s="1125"/>
      <c r="F70" s="1126"/>
    </row>
    <row r="71" spans="1:6" customFormat="1" ht="14.1" customHeight="1">
      <c r="A71" s="779" t="s">
        <v>1866</v>
      </c>
      <c r="B71" s="1127" t="s">
        <v>1867</v>
      </c>
      <c r="C71" s="1128" t="s">
        <v>32</v>
      </c>
      <c r="D71" s="1131">
        <v>2935.5</v>
      </c>
      <c r="E71" s="1159"/>
      <c r="F71" s="1130">
        <f>E71*D71</f>
        <v>0</v>
      </c>
    </row>
    <row r="72" spans="1:6" s="1133" customFormat="1" ht="14.1" customHeight="1">
      <c r="A72" s="779" t="s">
        <v>1868</v>
      </c>
      <c r="B72" s="1127" t="s">
        <v>1869</v>
      </c>
      <c r="C72" s="1128" t="s">
        <v>32</v>
      </c>
      <c r="D72" s="1131">
        <v>1957</v>
      </c>
      <c r="E72" s="1159"/>
      <c r="F72" s="1130">
        <f>E72*D72</f>
        <v>0</v>
      </c>
    </row>
    <row r="73" spans="1:6" customFormat="1" ht="14.1" customHeight="1">
      <c r="A73" s="779" t="s">
        <v>1870</v>
      </c>
      <c r="B73" s="1127" t="s">
        <v>1871</v>
      </c>
      <c r="C73" s="1128" t="s">
        <v>26</v>
      </c>
      <c r="D73" s="1131">
        <v>9785</v>
      </c>
      <c r="E73" s="1159"/>
      <c r="F73" s="1130">
        <f>E73*D73</f>
        <v>0</v>
      </c>
    </row>
    <row r="74" spans="1:6" customFormat="1" ht="14.1" customHeight="1">
      <c r="A74" s="1121" t="s">
        <v>1872</v>
      </c>
      <c r="B74" s="1122" t="s">
        <v>1873</v>
      </c>
      <c r="C74" s="1123"/>
      <c r="D74" s="1124"/>
      <c r="E74" s="1125"/>
      <c r="F74" s="1126"/>
    </row>
    <row r="75" spans="1:6" customFormat="1" ht="14.1" customHeight="1">
      <c r="A75" s="779" t="s">
        <v>1874</v>
      </c>
      <c r="B75" s="1127" t="s">
        <v>2231</v>
      </c>
      <c r="C75" s="1128" t="s">
        <v>1707</v>
      </c>
      <c r="D75" s="1131">
        <v>10425.799999999999</v>
      </c>
      <c r="E75" s="1159"/>
      <c r="F75" s="1130">
        <f>E75*D75</f>
        <v>0</v>
      </c>
    </row>
    <row r="76" spans="1:6" customFormat="1" ht="25.5">
      <c r="A76" s="779" t="s">
        <v>1875</v>
      </c>
      <c r="B76" s="1127" t="s">
        <v>2232</v>
      </c>
      <c r="C76" s="1128" t="s">
        <v>1707</v>
      </c>
      <c r="D76" s="1131">
        <v>8365.2999999999993</v>
      </c>
      <c r="E76" s="1159"/>
      <c r="F76" s="1130">
        <f>E76*D76</f>
        <v>0</v>
      </c>
    </row>
    <row r="77" spans="1:6" customFormat="1" ht="25.5">
      <c r="A77" s="779" t="s">
        <v>1876</v>
      </c>
      <c r="B77" s="1127" t="s">
        <v>2233</v>
      </c>
      <c r="C77" s="1128" t="s">
        <v>1707</v>
      </c>
      <c r="D77" s="1131">
        <v>2060.5</v>
      </c>
      <c r="E77" s="1159"/>
      <c r="F77" s="1130">
        <f>E77*D77</f>
        <v>0</v>
      </c>
    </row>
    <row r="78" spans="1:6" customFormat="1" ht="8.4499999999999993" customHeight="1" thickBot="1">
      <c r="A78" s="1136"/>
      <c r="B78" s="1136"/>
      <c r="C78" s="1136"/>
      <c r="D78" s="1137"/>
      <c r="E78" s="1136"/>
      <c r="F78" s="1136"/>
    </row>
    <row r="79" spans="1:6" customFormat="1" ht="14.1" customHeight="1" thickTop="1" thickBot="1">
      <c r="A79" s="1144"/>
      <c r="B79" s="1145" t="s">
        <v>1746</v>
      </c>
      <c r="C79" s="1144"/>
      <c r="D79" s="1146"/>
      <c r="E79" s="1147"/>
      <c r="F79" s="1148">
        <f>SUM(F57:F78)</f>
        <v>0</v>
      </c>
    </row>
    <row r="80" spans="1:6" customFormat="1" ht="17.100000000000001" customHeight="1" thickBot="1">
      <c r="A80" s="1110" t="s">
        <v>1877</v>
      </c>
      <c r="B80" s="1111" t="s">
        <v>1735</v>
      </c>
      <c r="C80" s="1112"/>
      <c r="D80" s="1113"/>
      <c r="E80" s="1114"/>
      <c r="F80" s="1115"/>
    </row>
    <row r="81" spans="1:6" customFormat="1" ht="8.4499999999999993" customHeight="1">
      <c r="A81" s="1116"/>
      <c r="B81" s="1117"/>
      <c r="C81" s="1116"/>
      <c r="D81" s="1118"/>
      <c r="E81" s="1119"/>
      <c r="F81" s="1120"/>
    </row>
    <row r="82" spans="1:6" customFormat="1" ht="14.1" customHeight="1">
      <c r="A82" s="1121" t="s">
        <v>1048</v>
      </c>
      <c r="B82" s="1122" t="s">
        <v>1878</v>
      </c>
      <c r="C82" s="1123"/>
      <c r="D82" s="1124"/>
      <c r="E82" s="1125"/>
      <c r="F82" s="1126"/>
    </row>
    <row r="83" spans="1:6" customFormat="1" ht="14.1" customHeight="1">
      <c r="A83" s="1121" t="s">
        <v>1879</v>
      </c>
      <c r="B83" s="1122" t="s">
        <v>1880</v>
      </c>
      <c r="C83" s="1123"/>
      <c r="D83" s="1124"/>
      <c r="E83" s="1125"/>
      <c r="F83" s="1126"/>
    </row>
    <row r="84" spans="1:6" customFormat="1" ht="51" customHeight="1">
      <c r="A84" s="779" t="s">
        <v>1881</v>
      </c>
      <c r="B84" s="1127" t="s">
        <v>1882</v>
      </c>
      <c r="C84" s="1128" t="s">
        <v>32</v>
      </c>
      <c r="D84" s="1131">
        <v>845</v>
      </c>
      <c r="E84" s="1159"/>
      <c r="F84" s="1130">
        <f>E84*D84</f>
        <v>0</v>
      </c>
    </row>
    <row r="85" spans="1:6" customFormat="1" ht="51">
      <c r="A85" s="779" t="s">
        <v>1881</v>
      </c>
      <c r="B85" s="1127" t="s">
        <v>1883</v>
      </c>
      <c r="C85" s="1128" t="s">
        <v>32</v>
      </c>
      <c r="D85" s="1131">
        <v>1565.1</v>
      </c>
      <c r="E85" s="1159"/>
      <c r="F85" s="1130">
        <f>E85*D85</f>
        <v>0</v>
      </c>
    </row>
    <row r="86" spans="1:6" customFormat="1" ht="14.1" customHeight="1">
      <c r="A86" s="1121" t="s">
        <v>1884</v>
      </c>
      <c r="B86" s="1122" t="s">
        <v>1885</v>
      </c>
      <c r="C86" s="1123"/>
      <c r="D86" s="1124"/>
      <c r="E86" s="1125"/>
      <c r="F86" s="1126"/>
    </row>
    <row r="87" spans="1:6" customFormat="1" ht="14.1" customHeight="1">
      <c r="A87" s="1121" t="s">
        <v>1886</v>
      </c>
      <c r="B87" s="1122" t="s">
        <v>1887</v>
      </c>
      <c r="C87" s="1123"/>
      <c r="D87" s="1124"/>
      <c r="E87" s="1125"/>
      <c r="F87" s="1126"/>
    </row>
    <row r="88" spans="1:6" customFormat="1" ht="24" customHeight="1">
      <c r="A88" s="779" t="s">
        <v>1888</v>
      </c>
      <c r="B88" s="1127" t="s">
        <v>1889</v>
      </c>
      <c r="C88" s="1128" t="s">
        <v>26</v>
      </c>
      <c r="D88" s="1131">
        <v>2099.5</v>
      </c>
      <c r="E88" s="1159"/>
      <c r="F88" s="1130">
        <f>E88*D88</f>
        <v>0</v>
      </c>
    </row>
    <row r="89" spans="1:6" s="1133" customFormat="1" ht="25.5">
      <c r="A89" s="779" t="s">
        <v>1890</v>
      </c>
      <c r="B89" s="1127" t="s">
        <v>1891</v>
      </c>
      <c r="C89" s="1128" t="s">
        <v>26</v>
      </c>
      <c r="D89" s="1131">
        <v>2685</v>
      </c>
      <c r="E89" s="1159"/>
      <c r="F89" s="1130">
        <f>E89*D89</f>
        <v>0</v>
      </c>
    </row>
    <row r="90" spans="1:6" customFormat="1" ht="14.1" customHeight="1">
      <c r="A90" s="1121" t="s">
        <v>1892</v>
      </c>
      <c r="B90" s="1122" t="s">
        <v>1893</v>
      </c>
      <c r="C90" s="1123"/>
      <c r="D90" s="1124"/>
      <c r="E90" s="1125"/>
      <c r="F90" s="1126"/>
    </row>
    <row r="91" spans="1:6" customFormat="1" ht="14.1" customHeight="1">
      <c r="A91" s="1121" t="s">
        <v>1894</v>
      </c>
      <c r="B91" s="1122" t="s">
        <v>1895</v>
      </c>
      <c r="C91" s="1123"/>
      <c r="D91" s="1124"/>
      <c r="E91" s="1125"/>
      <c r="F91" s="1126"/>
    </row>
    <row r="92" spans="1:6" customFormat="1" ht="14.1" customHeight="1">
      <c r="A92" s="1121" t="s">
        <v>1896</v>
      </c>
      <c r="B92" s="1122" t="s">
        <v>1897</v>
      </c>
      <c r="C92" s="1123"/>
      <c r="D92" s="1124"/>
      <c r="E92" s="1125"/>
      <c r="F92" s="1126"/>
    </row>
    <row r="93" spans="1:6" customFormat="1" ht="44.25" customHeight="1">
      <c r="A93" s="779" t="s">
        <v>1898</v>
      </c>
      <c r="B93" s="1127" t="s">
        <v>1899</v>
      </c>
      <c r="C93" s="1128" t="s">
        <v>26</v>
      </c>
      <c r="D93" s="1131">
        <v>460</v>
      </c>
      <c r="E93" s="1159"/>
      <c r="F93" s="1130">
        <f>E93*D93</f>
        <v>0</v>
      </c>
    </row>
    <row r="94" spans="1:6" customFormat="1" ht="52.5" customHeight="1">
      <c r="A94" s="779" t="s">
        <v>1898</v>
      </c>
      <c r="B94" s="1127" t="s">
        <v>1900</v>
      </c>
      <c r="C94" s="1128" t="s">
        <v>26</v>
      </c>
      <c r="D94" s="1131">
        <v>2099.5</v>
      </c>
      <c r="E94" s="1159"/>
      <c r="F94" s="1130">
        <f>E94*D94</f>
        <v>0</v>
      </c>
    </row>
    <row r="95" spans="1:6" customFormat="1" ht="52.5" customHeight="1">
      <c r="A95" s="779"/>
      <c r="B95" s="1127" t="s">
        <v>1901</v>
      </c>
      <c r="C95" s="1128" t="s">
        <v>26</v>
      </c>
      <c r="D95" s="1131">
        <v>1200</v>
      </c>
      <c r="E95" s="1159"/>
      <c r="F95" s="1130">
        <f>E95*D95</f>
        <v>0</v>
      </c>
    </row>
    <row r="96" spans="1:6" customFormat="1" ht="25.5">
      <c r="A96" s="779" t="s">
        <v>1902</v>
      </c>
      <c r="B96" s="1127" t="s">
        <v>1903</v>
      </c>
      <c r="C96" s="1128" t="s">
        <v>26</v>
      </c>
      <c r="D96" s="1131">
        <v>1005</v>
      </c>
      <c r="E96" s="1159"/>
      <c r="F96" s="1130">
        <f>E96*D96</f>
        <v>0</v>
      </c>
    </row>
    <row r="97" spans="1:11" customFormat="1" ht="25.5">
      <c r="A97" s="779" t="s">
        <v>1904</v>
      </c>
      <c r="B97" s="1127" t="s">
        <v>1905</v>
      </c>
      <c r="C97" s="1128" t="s">
        <v>26</v>
      </c>
      <c r="D97" s="1131">
        <v>480</v>
      </c>
      <c r="E97" s="1159"/>
      <c r="F97" s="1130">
        <f>E97*D97</f>
        <v>0</v>
      </c>
    </row>
    <row r="98" spans="1:11" customFormat="1" ht="14.1" customHeight="1">
      <c r="A98" s="1121" t="s">
        <v>1906</v>
      </c>
      <c r="B98" s="1122" t="s">
        <v>1907</v>
      </c>
      <c r="C98" s="1123"/>
      <c r="D98" s="1124"/>
      <c r="E98" s="1125"/>
      <c r="F98" s="1126"/>
    </row>
    <row r="99" spans="1:11" customFormat="1" ht="22.5" customHeight="1">
      <c r="A99" s="779" t="s">
        <v>1908</v>
      </c>
      <c r="B99" s="1127" t="s">
        <v>1909</v>
      </c>
      <c r="C99" s="1128" t="s">
        <v>26</v>
      </c>
      <c r="D99" s="1131">
        <v>175</v>
      </c>
      <c r="E99" s="1159"/>
      <c r="F99" s="1130">
        <f>E99*D99</f>
        <v>0</v>
      </c>
    </row>
    <row r="100" spans="1:11" customFormat="1" ht="14.1" customHeight="1">
      <c r="A100" s="779" t="s">
        <v>1910</v>
      </c>
      <c r="B100" s="1127" t="s">
        <v>1911</v>
      </c>
      <c r="C100" s="1128" t="s">
        <v>1035</v>
      </c>
      <c r="D100" s="1131">
        <v>170</v>
      </c>
      <c r="E100" s="1159"/>
      <c r="F100" s="1130">
        <f>E100*D100</f>
        <v>0</v>
      </c>
    </row>
    <row r="101" spans="1:11" customFormat="1" ht="14.1" customHeight="1">
      <c r="A101" s="1121" t="s">
        <v>1912</v>
      </c>
      <c r="B101" s="1122" t="s">
        <v>1913</v>
      </c>
      <c r="C101" s="1123"/>
      <c r="D101" s="1124"/>
      <c r="E101" s="1125"/>
      <c r="F101" s="1126"/>
    </row>
    <row r="102" spans="1:11" customFormat="1" ht="14.1" customHeight="1">
      <c r="A102" s="1121" t="s">
        <v>1914</v>
      </c>
      <c r="B102" s="1122" t="s">
        <v>1915</v>
      </c>
      <c r="C102" s="1123"/>
      <c r="D102" s="1124"/>
      <c r="E102" s="1125"/>
      <c r="F102" s="1126"/>
    </row>
    <row r="103" spans="1:11" customFormat="1" ht="40.5" customHeight="1">
      <c r="A103" s="1149" t="s">
        <v>1916</v>
      </c>
      <c r="B103" s="1127" t="s">
        <v>1917</v>
      </c>
      <c r="C103" s="1128" t="s">
        <v>32</v>
      </c>
      <c r="D103" s="1131">
        <v>50.7</v>
      </c>
      <c r="E103" s="1159"/>
      <c r="F103" s="1130">
        <f t="shared" ref="F103:F114" si="3">E103*D103</f>
        <v>0</v>
      </c>
    </row>
    <row r="104" spans="1:11" customFormat="1" ht="39.75" customHeight="1">
      <c r="A104" s="779" t="s">
        <v>1918</v>
      </c>
      <c r="B104" s="1127" t="s">
        <v>1919</v>
      </c>
      <c r="C104" s="1128" t="s">
        <v>32</v>
      </c>
      <c r="D104" s="1131">
        <v>225</v>
      </c>
      <c r="E104" s="1159"/>
      <c r="F104" s="1130">
        <f t="shared" si="3"/>
        <v>0</v>
      </c>
    </row>
    <row r="105" spans="1:11" customFormat="1" ht="37.5" customHeight="1">
      <c r="A105" s="779" t="s">
        <v>1920</v>
      </c>
      <c r="B105" s="1127" t="s">
        <v>1921</v>
      </c>
      <c r="C105" s="1128" t="s">
        <v>26</v>
      </c>
      <c r="D105" s="1131">
        <v>1312</v>
      </c>
      <c r="E105" s="1159"/>
      <c r="F105" s="1130">
        <f t="shared" si="3"/>
        <v>0</v>
      </c>
    </row>
    <row r="106" spans="1:11" customFormat="1" ht="63.75" customHeight="1">
      <c r="A106" s="779" t="s">
        <v>1922</v>
      </c>
      <c r="B106" s="1127" t="s">
        <v>2181</v>
      </c>
      <c r="C106" s="1128" t="s">
        <v>26</v>
      </c>
      <c r="D106" s="1131">
        <v>1070</v>
      </c>
      <c r="E106" s="1159"/>
      <c r="F106" s="1130">
        <f t="shared" si="3"/>
        <v>0</v>
      </c>
      <c r="K106" t="s">
        <v>1923</v>
      </c>
    </row>
    <row r="107" spans="1:11" customFormat="1" ht="87" customHeight="1">
      <c r="A107" s="779" t="s">
        <v>1924</v>
      </c>
      <c r="B107" s="1127" t="s">
        <v>2182</v>
      </c>
      <c r="C107" s="1128" t="s">
        <v>26</v>
      </c>
      <c r="D107" s="1131">
        <v>40.18</v>
      </c>
      <c r="E107" s="1159"/>
      <c r="F107" s="1130">
        <f t="shared" si="3"/>
        <v>0</v>
      </c>
    </row>
    <row r="108" spans="1:11" customFormat="1" ht="91.5" customHeight="1">
      <c r="A108" s="779" t="s">
        <v>1925</v>
      </c>
      <c r="B108" s="1127" t="s">
        <v>2183</v>
      </c>
      <c r="C108" s="1128" t="s">
        <v>26</v>
      </c>
      <c r="D108" s="1131">
        <v>152</v>
      </c>
      <c r="E108" s="1159"/>
      <c r="F108" s="1130">
        <f t="shared" si="3"/>
        <v>0</v>
      </c>
    </row>
    <row r="109" spans="1:11" customFormat="1" ht="113.25" customHeight="1">
      <c r="A109" s="779" t="s">
        <v>1926</v>
      </c>
      <c r="B109" s="1127" t="s">
        <v>2184</v>
      </c>
      <c r="C109" s="1128" t="s">
        <v>26</v>
      </c>
      <c r="D109" s="1131">
        <v>70</v>
      </c>
      <c r="E109" s="1159"/>
      <c r="F109" s="1130">
        <f t="shared" si="3"/>
        <v>0</v>
      </c>
    </row>
    <row r="110" spans="1:11" customFormat="1" ht="93" customHeight="1">
      <c r="A110" s="779" t="s">
        <v>1927</v>
      </c>
      <c r="B110" s="1127" t="s">
        <v>2185</v>
      </c>
      <c r="C110" s="1128" t="s">
        <v>26</v>
      </c>
      <c r="D110" s="1131">
        <v>403</v>
      </c>
      <c r="E110" s="1159"/>
      <c r="F110" s="1130">
        <f t="shared" si="3"/>
        <v>0</v>
      </c>
    </row>
    <row r="111" spans="1:11" customFormat="1" ht="77.25" customHeight="1">
      <c r="A111" s="779" t="s">
        <v>1929</v>
      </c>
      <c r="B111" s="1127" t="s">
        <v>1930</v>
      </c>
      <c r="C111" s="1128" t="s">
        <v>26</v>
      </c>
      <c r="D111" s="1131">
        <v>20</v>
      </c>
      <c r="E111" s="1159"/>
      <c r="F111" s="1130">
        <f t="shared" si="3"/>
        <v>0</v>
      </c>
    </row>
    <row r="112" spans="1:11" customFormat="1" ht="93" customHeight="1">
      <c r="A112" s="779" t="s">
        <v>1931</v>
      </c>
      <c r="B112" s="1127" t="s">
        <v>1932</v>
      </c>
      <c r="C112" s="1128" t="s">
        <v>26</v>
      </c>
      <c r="D112" s="1131">
        <v>75</v>
      </c>
      <c r="E112" s="1159"/>
      <c r="F112" s="1130">
        <f t="shared" si="3"/>
        <v>0</v>
      </c>
    </row>
    <row r="113" spans="1:11" customFormat="1" ht="69.75" customHeight="1">
      <c r="A113" s="779" t="s">
        <v>1933</v>
      </c>
      <c r="B113" s="1127" t="s">
        <v>1934</v>
      </c>
      <c r="C113" s="1128" t="s">
        <v>28</v>
      </c>
      <c r="D113" s="1131">
        <v>230</v>
      </c>
      <c r="E113" s="1159"/>
      <c r="F113" s="1130">
        <f t="shared" si="3"/>
        <v>0</v>
      </c>
      <c r="K113" t="s">
        <v>1923</v>
      </c>
    </row>
    <row r="114" spans="1:11" customFormat="1" ht="69" customHeight="1">
      <c r="A114" s="779" t="s">
        <v>1935</v>
      </c>
      <c r="B114" s="1127" t="s">
        <v>1936</v>
      </c>
      <c r="C114" s="1128" t="s">
        <v>28</v>
      </c>
      <c r="D114" s="1131">
        <v>15</v>
      </c>
      <c r="E114" s="1159"/>
      <c r="F114" s="1130">
        <f t="shared" si="3"/>
        <v>0</v>
      </c>
    </row>
    <row r="115" spans="1:11" customFormat="1" ht="14.1" customHeight="1">
      <c r="A115" s="1121" t="s">
        <v>1937</v>
      </c>
      <c r="B115" s="1122" t="s">
        <v>1938</v>
      </c>
      <c r="C115" s="1123"/>
      <c r="D115" s="1124"/>
      <c r="E115" s="1125"/>
      <c r="F115" s="1126"/>
    </row>
    <row r="116" spans="1:11" customFormat="1" ht="27.75" customHeight="1">
      <c r="A116" s="779" t="s">
        <v>1939</v>
      </c>
      <c r="B116" s="1127" t="s">
        <v>1940</v>
      </c>
      <c r="C116" s="1128" t="s">
        <v>28</v>
      </c>
      <c r="D116" s="1150">
        <v>1</v>
      </c>
      <c r="E116" s="1241"/>
      <c r="F116" s="1151">
        <f>D116*E116</f>
        <v>0</v>
      </c>
    </row>
    <row r="117" spans="1:11" customFormat="1" ht="41.25" customHeight="1">
      <c r="A117" s="779" t="s">
        <v>1941</v>
      </c>
      <c r="B117" s="1127" t="s">
        <v>1942</v>
      </c>
      <c r="C117" s="1128" t="s">
        <v>28</v>
      </c>
      <c r="D117" s="1150">
        <v>1</v>
      </c>
      <c r="E117" s="1241"/>
      <c r="F117" s="1152">
        <f t="shared" ref="F117:F118" si="4">D117*E117</f>
        <v>0</v>
      </c>
    </row>
    <row r="118" spans="1:11" customFormat="1" ht="14.1" customHeight="1">
      <c r="A118" s="779" t="s">
        <v>1943</v>
      </c>
      <c r="B118" s="1127" t="s">
        <v>1944</v>
      </c>
      <c r="C118" s="1128" t="s">
        <v>28</v>
      </c>
      <c r="D118" s="1150">
        <v>8</v>
      </c>
      <c r="E118" s="1241"/>
      <c r="F118" s="1152">
        <f t="shared" si="4"/>
        <v>0</v>
      </c>
    </row>
    <row r="119" spans="1:11" customFormat="1" ht="29.25" customHeight="1">
      <c r="A119" s="779" t="s">
        <v>1945</v>
      </c>
      <c r="B119" s="1127" t="s">
        <v>1946</v>
      </c>
      <c r="C119" s="1128" t="s">
        <v>26</v>
      </c>
      <c r="D119" s="1150">
        <v>730</v>
      </c>
      <c r="E119" s="1241"/>
      <c r="F119" s="1152">
        <f>E119*D119</f>
        <v>0</v>
      </c>
    </row>
    <row r="120" spans="1:11" customFormat="1" ht="114.75" customHeight="1">
      <c r="A120" s="779" t="s">
        <v>1947</v>
      </c>
      <c r="B120" s="1127" t="s">
        <v>1948</v>
      </c>
      <c r="C120" s="1128" t="s">
        <v>1949</v>
      </c>
      <c r="D120" s="1150">
        <v>150</v>
      </c>
      <c r="E120" s="1241"/>
      <c r="F120" s="1152">
        <f t="shared" ref="F120:F121" si="5">D120*E120</f>
        <v>0</v>
      </c>
    </row>
    <row r="121" spans="1:11" customFormat="1" ht="14.1" customHeight="1">
      <c r="A121" s="779" t="s">
        <v>1950</v>
      </c>
      <c r="B121" s="1127" t="s">
        <v>1951</v>
      </c>
      <c r="C121" s="1128" t="s">
        <v>28</v>
      </c>
      <c r="D121" s="1150">
        <v>1</v>
      </c>
      <c r="E121" s="1241"/>
      <c r="F121" s="1152">
        <f t="shared" si="5"/>
        <v>0</v>
      </c>
    </row>
    <row r="122" spans="1:11" customFormat="1" ht="14.1" customHeight="1">
      <c r="A122" s="779" t="s">
        <v>1952</v>
      </c>
      <c r="B122" s="1127" t="s">
        <v>1953</v>
      </c>
      <c r="C122" s="1128" t="s">
        <v>1790</v>
      </c>
      <c r="D122" s="1150">
        <v>121</v>
      </c>
      <c r="E122" s="1241"/>
      <c r="F122" s="1152">
        <f t="shared" ref="F122:F126" si="6">E122*D122</f>
        <v>0</v>
      </c>
    </row>
    <row r="123" spans="1:11" customFormat="1" ht="14.1" customHeight="1">
      <c r="A123" s="779" t="s">
        <v>1954</v>
      </c>
      <c r="B123" s="1127" t="s">
        <v>1955</v>
      </c>
      <c r="C123" s="1128" t="s">
        <v>1790</v>
      </c>
      <c r="D123" s="1150">
        <v>121</v>
      </c>
      <c r="E123" s="1241"/>
      <c r="F123" s="1152">
        <f t="shared" si="6"/>
        <v>0</v>
      </c>
    </row>
    <row r="124" spans="1:11" customFormat="1" ht="17.25" customHeight="1">
      <c r="A124" s="779" t="s">
        <v>1956</v>
      </c>
      <c r="B124" s="1127" t="s">
        <v>1957</v>
      </c>
      <c r="C124" s="1128" t="s">
        <v>1958</v>
      </c>
      <c r="D124" s="1150">
        <v>28</v>
      </c>
      <c r="E124" s="1241"/>
      <c r="F124" s="1152">
        <f t="shared" si="6"/>
        <v>0</v>
      </c>
    </row>
    <row r="125" spans="1:11" customFormat="1" ht="17.25" customHeight="1">
      <c r="A125" s="779" t="s">
        <v>1959</v>
      </c>
      <c r="B125" s="1127" t="s">
        <v>1960</v>
      </c>
      <c r="C125" s="1128" t="s">
        <v>1790</v>
      </c>
      <c r="D125" s="1150">
        <v>494</v>
      </c>
      <c r="E125" s="1241"/>
      <c r="F125" s="1152">
        <f t="shared" si="6"/>
        <v>0</v>
      </c>
    </row>
    <row r="126" spans="1:11" customFormat="1" ht="23.25" customHeight="1">
      <c r="A126" s="779" t="s">
        <v>1961</v>
      </c>
      <c r="B126" s="1127" t="s">
        <v>1962</v>
      </c>
      <c r="C126" s="1128" t="s">
        <v>28</v>
      </c>
      <c r="D126" s="1150">
        <v>3</v>
      </c>
      <c r="E126" s="1241"/>
      <c r="F126" s="1152">
        <f t="shared" si="6"/>
        <v>0</v>
      </c>
    </row>
    <row r="127" spans="1:11" customFormat="1" ht="14.1" customHeight="1">
      <c r="A127" s="1121"/>
      <c r="B127" s="1122"/>
      <c r="C127" s="1123"/>
      <c r="D127" s="1124"/>
      <c r="E127" s="1125"/>
      <c r="F127" s="1126"/>
    </row>
    <row r="128" spans="1:11" customFormat="1" ht="14.1" customHeight="1">
      <c r="A128" s="1121" t="s">
        <v>1963</v>
      </c>
      <c r="B128" s="1122" t="s">
        <v>1964</v>
      </c>
      <c r="C128" s="1123"/>
      <c r="D128" s="1124"/>
      <c r="E128" s="1125"/>
      <c r="F128" s="1126"/>
    </row>
    <row r="129" spans="1:6" customFormat="1" ht="14.1" customHeight="1">
      <c r="A129" s="1121" t="s">
        <v>1965</v>
      </c>
      <c r="B129" s="1122" t="s">
        <v>1966</v>
      </c>
      <c r="C129" s="1123"/>
      <c r="D129" s="1124"/>
      <c r="E129" s="1125"/>
      <c r="F129" s="1126"/>
    </row>
    <row r="130" spans="1:6" customFormat="1" ht="57" customHeight="1">
      <c r="A130" s="779" t="s">
        <v>1967</v>
      </c>
      <c r="B130" s="1127" t="s">
        <v>1968</v>
      </c>
      <c r="C130" s="1128" t="s">
        <v>1790</v>
      </c>
      <c r="D130" s="1131">
        <v>221</v>
      </c>
      <c r="E130" s="1159"/>
      <c r="F130" s="1130">
        <f t="shared" ref="F130:F132" si="7">E130*D130</f>
        <v>0</v>
      </c>
    </row>
    <row r="131" spans="1:6" customFormat="1" ht="54.75" customHeight="1">
      <c r="A131" s="779"/>
      <c r="B131" s="1127" t="s">
        <v>1969</v>
      </c>
      <c r="C131" s="1128" t="s">
        <v>1790</v>
      </c>
      <c r="D131" s="1131">
        <v>170</v>
      </c>
      <c r="E131" s="1159"/>
      <c r="F131" s="1130">
        <f t="shared" si="7"/>
        <v>0</v>
      </c>
    </row>
    <row r="132" spans="1:6" customFormat="1" ht="95.25" customHeight="1">
      <c r="A132" s="779" t="s">
        <v>1970</v>
      </c>
      <c r="B132" s="1127" t="s">
        <v>1928</v>
      </c>
      <c r="C132" s="1128" t="s">
        <v>1790</v>
      </c>
      <c r="D132" s="1131">
        <v>1337</v>
      </c>
      <c r="E132" s="1159"/>
      <c r="F132" s="1130">
        <f t="shared" si="7"/>
        <v>0</v>
      </c>
    </row>
    <row r="133" spans="1:6" customFormat="1" ht="14.1" customHeight="1">
      <c r="A133" s="1121" t="s">
        <v>1971</v>
      </c>
      <c r="B133" s="1122" t="s">
        <v>1972</v>
      </c>
      <c r="C133" s="1123"/>
      <c r="D133" s="1124"/>
      <c r="E133" s="1125"/>
      <c r="F133" s="1126"/>
    </row>
    <row r="134" spans="1:6" customFormat="1" ht="28.5" customHeight="1">
      <c r="A134" s="779" t="s">
        <v>1973</v>
      </c>
      <c r="B134" s="1127" t="s">
        <v>1974</v>
      </c>
      <c r="C134" s="1128" t="s">
        <v>1790</v>
      </c>
      <c r="D134" s="1131">
        <v>1016</v>
      </c>
      <c r="E134" s="1159"/>
      <c r="F134" s="1130">
        <f>E134*D134</f>
        <v>0</v>
      </c>
    </row>
    <row r="135" spans="1:6" customFormat="1" ht="27.75" customHeight="1">
      <c r="A135" s="780"/>
      <c r="B135" s="1127" t="s">
        <v>1975</v>
      </c>
      <c r="C135" s="1128" t="s">
        <v>1790</v>
      </c>
      <c r="D135" s="1131">
        <v>150</v>
      </c>
      <c r="E135" s="1159"/>
      <c r="F135" s="1130">
        <f>E135*D135</f>
        <v>0</v>
      </c>
    </row>
    <row r="136" spans="1:6" customFormat="1" ht="8.4499999999999993" customHeight="1" thickBot="1">
      <c r="A136" s="1136"/>
      <c r="B136" s="1136"/>
      <c r="C136" s="1136"/>
      <c r="D136" s="1137"/>
      <c r="E136" s="1136"/>
      <c r="F136" s="1136"/>
    </row>
    <row r="137" spans="1:6" customFormat="1" ht="14.1" customHeight="1" thickTop="1" thickBot="1">
      <c r="A137" s="1144"/>
      <c r="B137" s="1145" t="s">
        <v>1746</v>
      </c>
      <c r="C137" s="1144"/>
      <c r="D137" s="1146"/>
      <c r="E137" s="1147"/>
      <c r="F137" s="1148">
        <f>SUM(F84:F136)</f>
        <v>0</v>
      </c>
    </row>
    <row r="138" spans="1:6" customFormat="1" ht="17.100000000000001" customHeight="1" thickBot="1">
      <c r="A138" s="1110" t="s">
        <v>1976</v>
      </c>
      <c r="B138" s="1111" t="s">
        <v>1737</v>
      </c>
      <c r="C138" s="1112"/>
      <c r="D138" s="1113"/>
      <c r="E138" s="1114"/>
      <c r="F138" s="1115"/>
    </row>
    <row r="139" spans="1:6" customFormat="1" ht="8.4499999999999993" customHeight="1">
      <c r="A139" s="1153"/>
      <c r="B139" s="1117"/>
      <c r="C139" s="1116"/>
      <c r="D139" s="1118"/>
      <c r="E139" s="1119"/>
      <c r="F139" s="1120"/>
    </row>
    <row r="140" spans="1:6" customFormat="1" ht="14.1" customHeight="1">
      <c r="A140" s="1121" t="s">
        <v>1977</v>
      </c>
      <c r="B140" s="1122" t="s">
        <v>1978</v>
      </c>
      <c r="C140" s="1123"/>
      <c r="D140" s="1124"/>
      <c r="E140" s="1125"/>
      <c r="F140" s="1126"/>
    </row>
    <row r="141" spans="1:6" customFormat="1" ht="14.1" customHeight="1">
      <c r="A141" s="1121" t="s">
        <v>1979</v>
      </c>
      <c r="B141" s="1122" t="s">
        <v>1980</v>
      </c>
      <c r="C141" s="1123"/>
      <c r="D141" s="1124"/>
      <c r="E141" s="1125"/>
      <c r="F141" s="1126"/>
    </row>
    <row r="142" spans="1:6" customFormat="1" ht="14.1" customHeight="1">
      <c r="A142" s="779" t="s">
        <v>1981</v>
      </c>
      <c r="B142" s="1127" t="s">
        <v>1982</v>
      </c>
      <c r="C142" s="1128" t="s">
        <v>28</v>
      </c>
      <c r="D142" s="1131">
        <v>8</v>
      </c>
      <c r="E142" s="1159"/>
      <c r="F142" s="1130">
        <f>E142*D142</f>
        <v>0</v>
      </c>
    </row>
    <row r="143" spans="1:6" customFormat="1" ht="38.25">
      <c r="A143" s="779" t="s">
        <v>1983</v>
      </c>
      <c r="B143" s="1127" t="s">
        <v>1984</v>
      </c>
      <c r="C143" s="1128" t="s">
        <v>28</v>
      </c>
      <c r="D143" s="1131">
        <v>8</v>
      </c>
      <c r="E143" s="1159"/>
      <c r="F143" s="1130">
        <f>E143*D143</f>
        <v>0</v>
      </c>
    </row>
    <row r="144" spans="1:6" customFormat="1" ht="25.5">
      <c r="A144" s="779" t="s">
        <v>1985</v>
      </c>
      <c r="B144" s="1127" t="s">
        <v>1986</v>
      </c>
      <c r="C144" s="1128" t="s">
        <v>28</v>
      </c>
      <c r="D144" s="1131">
        <v>539</v>
      </c>
      <c r="E144" s="1159"/>
      <c r="F144" s="1130">
        <f t="shared" ref="F144:F156" si="8">E144*D144</f>
        <v>0</v>
      </c>
    </row>
    <row r="145" spans="1:6" customFormat="1" ht="25.5">
      <c r="A145" s="779" t="s">
        <v>1987</v>
      </c>
      <c r="B145" s="1127" t="s">
        <v>1988</v>
      </c>
      <c r="C145" s="1128" t="s">
        <v>28</v>
      </c>
      <c r="D145" s="1131">
        <v>70</v>
      </c>
      <c r="E145" s="1159"/>
      <c r="F145" s="1130">
        <f t="shared" si="8"/>
        <v>0</v>
      </c>
    </row>
    <row r="146" spans="1:6" customFormat="1" ht="25.5">
      <c r="A146" s="779" t="s">
        <v>1989</v>
      </c>
      <c r="B146" s="1127" t="s">
        <v>1990</v>
      </c>
      <c r="C146" s="1128" t="s">
        <v>28</v>
      </c>
      <c r="D146" s="1131">
        <v>70</v>
      </c>
      <c r="E146" s="1159"/>
      <c r="F146" s="1130">
        <f t="shared" si="8"/>
        <v>0</v>
      </c>
    </row>
    <row r="147" spans="1:6" customFormat="1" ht="25.5">
      <c r="A147" s="779" t="s">
        <v>1991</v>
      </c>
      <c r="B147" s="1127" t="s">
        <v>1992</v>
      </c>
      <c r="C147" s="1128" t="s">
        <v>28</v>
      </c>
      <c r="D147" s="1131">
        <v>67</v>
      </c>
      <c r="E147" s="1159"/>
      <c r="F147" s="1130">
        <f t="shared" si="8"/>
        <v>0</v>
      </c>
    </row>
    <row r="148" spans="1:6" customFormat="1" ht="25.5">
      <c r="A148" s="779" t="s">
        <v>1993</v>
      </c>
      <c r="B148" s="1127" t="s">
        <v>1994</v>
      </c>
      <c r="C148" s="1128" t="s">
        <v>28</v>
      </c>
      <c r="D148" s="1131">
        <v>65</v>
      </c>
      <c r="E148" s="1159"/>
      <c r="F148" s="1130">
        <f t="shared" si="8"/>
        <v>0</v>
      </c>
    </row>
    <row r="149" spans="1:6" customFormat="1" ht="25.5">
      <c r="A149" s="779" t="s">
        <v>1995</v>
      </c>
      <c r="B149" s="1127" t="s">
        <v>1996</v>
      </c>
      <c r="C149" s="1128" t="s">
        <v>28</v>
      </c>
      <c r="D149" s="1131">
        <v>63</v>
      </c>
      <c r="E149" s="1159"/>
      <c r="F149" s="1130">
        <f t="shared" si="8"/>
        <v>0</v>
      </c>
    </row>
    <row r="150" spans="1:6" customFormat="1" ht="25.5">
      <c r="A150" s="779" t="s">
        <v>1997</v>
      </c>
      <c r="B150" s="1127" t="s">
        <v>1998</v>
      </c>
      <c r="C150" s="1128" t="s">
        <v>28</v>
      </c>
      <c r="D150" s="1131">
        <v>63</v>
      </c>
      <c r="E150" s="1159"/>
      <c r="F150" s="1130">
        <f t="shared" si="8"/>
        <v>0</v>
      </c>
    </row>
    <row r="151" spans="1:6" customFormat="1" ht="25.5">
      <c r="A151" s="779" t="s">
        <v>1999</v>
      </c>
      <c r="B151" s="1127" t="s">
        <v>2000</v>
      </c>
      <c r="C151" s="1128" t="s">
        <v>28</v>
      </c>
      <c r="D151" s="1131">
        <v>59</v>
      </c>
      <c r="E151" s="1159"/>
      <c r="F151" s="1130">
        <f t="shared" si="8"/>
        <v>0</v>
      </c>
    </row>
    <row r="152" spans="1:6" customFormat="1" ht="25.5">
      <c r="A152" s="779" t="s">
        <v>2001</v>
      </c>
      <c r="B152" s="1127" t="s">
        <v>2002</v>
      </c>
      <c r="C152" s="1128" t="s">
        <v>28</v>
      </c>
      <c r="D152" s="1131">
        <v>52</v>
      </c>
      <c r="E152" s="1159"/>
      <c r="F152" s="1130">
        <f t="shared" si="8"/>
        <v>0</v>
      </c>
    </row>
    <row r="153" spans="1:6" customFormat="1" ht="25.5">
      <c r="A153" s="779" t="s">
        <v>2003</v>
      </c>
      <c r="B153" s="1127" t="s">
        <v>2004</v>
      </c>
      <c r="C153" s="1128" t="s">
        <v>28</v>
      </c>
      <c r="D153" s="1131">
        <v>30</v>
      </c>
      <c r="E153" s="1159"/>
      <c r="F153" s="1130">
        <f t="shared" si="8"/>
        <v>0</v>
      </c>
    </row>
    <row r="154" spans="1:6" customFormat="1" ht="25.5">
      <c r="A154" s="779" t="s">
        <v>2005</v>
      </c>
      <c r="B154" s="1127" t="s">
        <v>2006</v>
      </c>
      <c r="C154" s="1128" t="s">
        <v>28</v>
      </c>
      <c r="D154" s="1131">
        <v>38</v>
      </c>
      <c r="E154" s="1159"/>
      <c r="F154" s="1130">
        <f t="shared" si="8"/>
        <v>0</v>
      </c>
    </row>
    <row r="155" spans="1:6" customFormat="1" ht="38.25">
      <c r="A155" s="779" t="s">
        <v>2007</v>
      </c>
      <c r="B155" s="1127" t="s">
        <v>2008</v>
      </c>
      <c r="C155" s="1128" t="s">
        <v>28</v>
      </c>
      <c r="D155" s="1131">
        <v>38</v>
      </c>
      <c r="E155" s="1159"/>
      <c r="F155" s="1130">
        <f t="shared" si="8"/>
        <v>0</v>
      </c>
    </row>
    <row r="156" spans="1:6" customFormat="1" ht="25.5">
      <c r="A156" s="779" t="s">
        <v>2009</v>
      </c>
      <c r="B156" s="1127" t="s">
        <v>2010</v>
      </c>
      <c r="C156" s="1128" t="s">
        <v>28</v>
      </c>
      <c r="D156" s="1154">
        <v>15</v>
      </c>
      <c r="E156" s="1242"/>
      <c r="F156" s="1155">
        <f t="shared" si="8"/>
        <v>0</v>
      </c>
    </row>
    <row r="157" spans="1:6" customFormat="1" ht="8.4499999999999993" customHeight="1" thickBot="1">
      <c r="A157" s="1136"/>
      <c r="B157" s="1136"/>
      <c r="C157" s="1136"/>
      <c r="D157" s="1137"/>
      <c r="E157" s="1136"/>
      <c r="F157" s="1136"/>
    </row>
    <row r="158" spans="1:6" customFormat="1" ht="14.1" customHeight="1" thickTop="1" thickBot="1">
      <c r="A158" s="1144"/>
      <c r="B158" s="1145" t="s">
        <v>1746</v>
      </c>
      <c r="C158" s="1144"/>
      <c r="D158" s="1146"/>
      <c r="E158" s="1147"/>
      <c r="F158" s="1148">
        <f>SUM(F140:F157)</f>
        <v>0</v>
      </c>
    </row>
    <row r="159" spans="1:6" customFormat="1" ht="17.100000000000001" customHeight="1" thickBot="1">
      <c r="A159" s="1110" t="s">
        <v>2011</v>
      </c>
      <c r="B159" s="1111" t="s">
        <v>1739</v>
      </c>
      <c r="C159" s="1112"/>
      <c r="D159" s="1113"/>
      <c r="E159" s="1114"/>
      <c r="F159" s="1115"/>
    </row>
    <row r="160" spans="1:6" customFormat="1" ht="8.4499999999999993" customHeight="1">
      <c r="A160" s="1116"/>
      <c r="B160" s="1117"/>
      <c r="C160" s="1116"/>
      <c r="D160" s="1118"/>
      <c r="E160" s="1119"/>
      <c r="F160" s="1120"/>
    </row>
    <row r="161" spans="1:6" customFormat="1" ht="8.4499999999999993" customHeight="1">
      <c r="A161" s="1121" t="s">
        <v>2012</v>
      </c>
      <c r="B161" s="1122" t="s">
        <v>12</v>
      </c>
      <c r="C161" s="1123"/>
      <c r="D161" s="1124"/>
      <c r="E161" s="1125"/>
      <c r="F161" s="1126"/>
    </row>
    <row r="162" spans="1:6" customFormat="1" ht="41.25" customHeight="1">
      <c r="A162" s="779" t="s">
        <v>2013</v>
      </c>
      <c r="B162" s="1127" t="s">
        <v>2014</v>
      </c>
      <c r="C162" s="1128" t="s">
        <v>1790</v>
      </c>
      <c r="D162" s="1131">
        <v>393</v>
      </c>
      <c r="E162" s="1159"/>
      <c r="F162" s="1130">
        <f>E162*D162</f>
        <v>0</v>
      </c>
    </row>
    <row r="163" spans="1:6" customFormat="1" ht="14.1" customHeight="1">
      <c r="A163" s="1121" t="s">
        <v>2015</v>
      </c>
      <c r="B163" s="1122" t="s">
        <v>2016</v>
      </c>
      <c r="C163" s="1123"/>
      <c r="D163" s="1124"/>
      <c r="E163" s="1125"/>
      <c r="F163" s="1126"/>
    </row>
    <row r="164" spans="1:6" customFormat="1" ht="25.5">
      <c r="A164" s="779" t="s">
        <v>2017</v>
      </c>
      <c r="B164" s="1127" t="s">
        <v>2018</v>
      </c>
      <c r="C164" s="1128" t="s">
        <v>45</v>
      </c>
      <c r="D164" s="1131">
        <v>2854.91</v>
      </c>
      <c r="E164" s="1159"/>
      <c r="F164" s="1130">
        <f>E164*D164</f>
        <v>0</v>
      </c>
    </row>
    <row r="165" spans="1:6" customFormat="1" ht="25.5">
      <c r="A165" s="779" t="s">
        <v>2019</v>
      </c>
      <c r="B165" s="1127" t="s">
        <v>2020</v>
      </c>
      <c r="C165" s="1128" t="s">
        <v>45</v>
      </c>
      <c r="D165" s="1131">
        <v>4921</v>
      </c>
      <c r="E165" s="1159"/>
      <c r="F165" s="1130">
        <f>E165*D165</f>
        <v>0</v>
      </c>
    </row>
    <row r="166" spans="1:6" customFormat="1" ht="14.25">
      <c r="A166" s="779" t="s">
        <v>2021</v>
      </c>
      <c r="B166" s="1127" t="s">
        <v>2022</v>
      </c>
      <c r="C166" s="1128" t="s">
        <v>28</v>
      </c>
      <c r="D166" s="1131">
        <v>2620</v>
      </c>
      <c r="E166" s="1159"/>
      <c r="F166" s="1130">
        <f>E166*D166</f>
        <v>0</v>
      </c>
    </row>
    <row r="167" spans="1:6" customFormat="1" ht="25.5">
      <c r="A167" s="779" t="s">
        <v>2023</v>
      </c>
      <c r="B167" s="1127" t="s">
        <v>2024</v>
      </c>
      <c r="C167" s="1128" t="s">
        <v>28</v>
      </c>
      <c r="D167" s="1131">
        <v>1310</v>
      </c>
      <c r="E167" s="1159"/>
      <c r="F167" s="1130">
        <f>D167*E167</f>
        <v>0</v>
      </c>
    </row>
    <row r="168" spans="1:6" customFormat="1" ht="14.1" customHeight="1">
      <c r="A168" s="1121" t="s">
        <v>2025</v>
      </c>
      <c r="B168" s="1122" t="s">
        <v>2026</v>
      </c>
      <c r="C168" s="1123"/>
      <c r="D168" s="1124"/>
      <c r="E168" s="1125"/>
      <c r="F168" s="1126"/>
    </row>
    <row r="169" spans="1:6" s="1133" customFormat="1" ht="14.1" customHeight="1">
      <c r="A169" s="779" t="s">
        <v>2027</v>
      </c>
      <c r="B169" s="1127" t="s">
        <v>2028</v>
      </c>
      <c r="C169" s="1128" t="s">
        <v>32</v>
      </c>
      <c r="D169" s="1131">
        <v>103.6</v>
      </c>
      <c r="E169" s="1159"/>
      <c r="F169" s="1130">
        <f>E169*D169</f>
        <v>0</v>
      </c>
    </row>
    <row r="170" spans="1:6" customFormat="1" ht="14.1" customHeight="1">
      <c r="A170" s="1121" t="s">
        <v>2029</v>
      </c>
      <c r="B170" s="1122" t="s">
        <v>2030</v>
      </c>
      <c r="C170" s="1123"/>
      <c r="D170" s="1124"/>
      <c r="E170" s="1125"/>
      <c r="F170" s="1126"/>
    </row>
    <row r="171" spans="1:6" s="1133" customFormat="1" ht="14.1" customHeight="1">
      <c r="A171" s="1121" t="s">
        <v>2031</v>
      </c>
      <c r="B171" s="1122" t="s">
        <v>1646</v>
      </c>
      <c r="C171" s="1123"/>
      <c r="D171" s="1124"/>
      <c r="E171" s="1125"/>
      <c r="F171" s="1126"/>
    </row>
    <row r="172" spans="1:6" s="1133" customFormat="1" ht="43.5" customHeight="1">
      <c r="A172" s="779" t="s">
        <v>2032</v>
      </c>
      <c r="B172" s="1127" t="s">
        <v>2033</v>
      </c>
      <c r="C172" s="1128" t="s">
        <v>1035</v>
      </c>
      <c r="D172" s="1131">
        <v>265</v>
      </c>
      <c r="E172" s="1159"/>
      <c r="F172" s="1130">
        <f>E172*D172</f>
        <v>0</v>
      </c>
    </row>
    <row r="173" spans="1:6" s="1133" customFormat="1" ht="14.1" customHeight="1">
      <c r="A173" s="779" t="s">
        <v>2034</v>
      </c>
      <c r="B173" s="1127" t="s">
        <v>2035</v>
      </c>
      <c r="C173" s="1128" t="s">
        <v>1035</v>
      </c>
      <c r="D173" s="1131">
        <v>12</v>
      </c>
      <c r="E173" s="1159"/>
      <c r="F173" s="1130">
        <f>E173*D173</f>
        <v>0</v>
      </c>
    </row>
    <row r="174" spans="1:6" customFormat="1" ht="8.4499999999999993" customHeight="1" thickBot="1">
      <c r="A174" s="1136"/>
      <c r="B174" s="1136"/>
      <c r="C174" s="1136"/>
      <c r="D174" s="1137"/>
      <c r="E174" s="1136"/>
      <c r="F174" s="1136"/>
    </row>
    <row r="175" spans="1:6" customFormat="1" ht="14.1" customHeight="1" thickTop="1" thickBot="1">
      <c r="A175" s="1144"/>
      <c r="B175" s="1145" t="s">
        <v>1746</v>
      </c>
      <c r="C175" s="1144"/>
      <c r="D175" s="1146"/>
      <c r="E175" s="1147"/>
      <c r="F175" s="1148">
        <f>SUM(F162:F174)</f>
        <v>0</v>
      </c>
    </row>
    <row r="176" spans="1:6" customFormat="1" ht="17.100000000000001" customHeight="1" thickBot="1">
      <c r="A176" s="1110" t="s">
        <v>2036</v>
      </c>
      <c r="B176" s="1111" t="s">
        <v>1741</v>
      </c>
      <c r="C176" s="1112"/>
      <c r="D176" s="1113"/>
      <c r="E176" s="1114"/>
      <c r="F176" s="1115"/>
    </row>
    <row r="177" spans="1:6" customFormat="1" ht="8.4499999999999993" customHeight="1">
      <c r="A177" s="1116"/>
      <c r="B177" s="1117"/>
      <c r="C177" s="1116"/>
      <c r="D177" s="1118"/>
      <c r="E177" s="1119"/>
      <c r="F177" s="1120"/>
    </row>
    <row r="178" spans="1:6" customFormat="1" ht="14.1" customHeight="1">
      <c r="A178" s="1121" t="s">
        <v>2037</v>
      </c>
      <c r="B178" s="1122" t="s">
        <v>2038</v>
      </c>
      <c r="C178" s="1123"/>
      <c r="D178" s="1124"/>
      <c r="E178" s="1125"/>
      <c r="F178" s="1126"/>
    </row>
    <row r="179" spans="1:6" s="1133" customFormat="1" ht="14.1" customHeight="1">
      <c r="A179" s="779" t="s">
        <v>2039</v>
      </c>
      <c r="B179" s="1127" t="s">
        <v>2040</v>
      </c>
      <c r="C179" s="1128" t="s">
        <v>28</v>
      </c>
      <c r="D179" s="1131">
        <v>12</v>
      </c>
      <c r="E179" s="1159"/>
      <c r="F179" s="1130">
        <f t="shared" ref="F179:F184" si="9">E179*D179</f>
        <v>0</v>
      </c>
    </row>
    <row r="180" spans="1:6" customFormat="1" ht="25.5">
      <c r="A180" s="779" t="s">
        <v>2041</v>
      </c>
      <c r="B180" s="1127" t="s">
        <v>2042</v>
      </c>
      <c r="C180" s="1128" t="s">
        <v>28</v>
      </c>
      <c r="D180" s="1131">
        <v>12</v>
      </c>
      <c r="E180" s="1159"/>
      <c r="F180" s="1130">
        <f t="shared" si="9"/>
        <v>0</v>
      </c>
    </row>
    <row r="181" spans="1:6" customFormat="1" ht="25.5">
      <c r="A181" s="779" t="s">
        <v>2043</v>
      </c>
      <c r="B181" s="1127" t="s">
        <v>2044</v>
      </c>
      <c r="C181" s="1128" t="s">
        <v>28</v>
      </c>
      <c r="D181" s="1131">
        <v>3</v>
      </c>
      <c r="E181" s="1159"/>
      <c r="F181" s="1130">
        <f t="shared" si="9"/>
        <v>0</v>
      </c>
    </row>
    <row r="182" spans="1:6" customFormat="1" ht="25.5">
      <c r="A182" s="779" t="s">
        <v>2045</v>
      </c>
      <c r="B182" s="1127" t="s">
        <v>2046</v>
      </c>
      <c r="C182" s="1128" t="s">
        <v>28</v>
      </c>
      <c r="D182" s="1131">
        <v>3</v>
      </c>
      <c r="E182" s="1159"/>
      <c r="F182" s="1130">
        <f t="shared" si="9"/>
        <v>0</v>
      </c>
    </row>
    <row r="183" spans="1:6" customFormat="1" ht="25.5">
      <c r="A183" s="779" t="s">
        <v>2047</v>
      </c>
      <c r="B183" s="1127" t="s">
        <v>2048</v>
      </c>
      <c r="C183" s="1128" t="s">
        <v>28</v>
      </c>
      <c r="D183" s="1131">
        <v>3</v>
      </c>
      <c r="E183" s="1159"/>
      <c r="F183" s="1130">
        <f t="shared" si="9"/>
        <v>0</v>
      </c>
    </row>
    <row r="184" spans="1:6" customFormat="1" ht="25.5">
      <c r="A184" s="779" t="s">
        <v>2049</v>
      </c>
      <c r="B184" s="1127" t="s">
        <v>2050</v>
      </c>
      <c r="C184" s="1128" t="s">
        <v>28</v>
      </c>
      <c r="D184" s="1131">
        <v>3</v>
      </c>
      <c r="E184" s="1159"/>
      <c r="F184" s="1130">
        <f t="shared" si="9"/>
        <v>0</v>
      </c>
    </row>
    <row r="185" spans="1:6" customFormat="1" ht="14.1" customHeight="1">
      <c r="A185" s="1121" t="s">
        <v>2051</v>
      </c>
      <c r="B185" s="1122" t="s">
        <v>2052</v>
      </c>
      <c r="C185" s="1123"/>
      <c r="D185" s="1124"/>
      <c r="E185" s="1125"/>
      <c r="F185" s="1126"/>
    </row>
    <row r="186" spans="1:6" s="1133" customFormat="1" ht="38.25" customHeight="1">
      <c r="A186" s="779" t="s">
        <v>2053</v>
      </c>
      <c r="B186" s="1134" t="s">
        <v>2054</v>
      </c>
      <c r="C186" s="1128" t="s">
        <v>1790</v>
      </c>
      <c r="D186" s="1131">
        <v>15</v>
      </c>
      <c r="E186" s="1159"/>
      <c r="F186" s="1130">
        <f t="shared" ref="F186" si="10">E186*D186</f>
        <v>0</v>
      </c>
    </row>
    <row r="187" spans="1:6" s="1133" customFormat="1">
      <c r="A187" s="1121" t="s">
        <v>2055</v>
      </c>
      <c r="B187" s="1122" t="s">
        <v>2056</v>
      </c>
      <c r="C187" s="1123"/>
      <c r="D187" s="1124"/>
      <c r="E187" s="1156"/>
      <c r="F187" s="1126"/>
    </row>
    <row r="188" spans="1:6" s="1133" customFormat="1" ht="25.5">
      <c r="A188" s="779" t="s">
        <v>2057</v>
      </c>
      <c r="B188" s="1127" t="s">
        <v>2058</v>
      </c>
      <c r="C188" s="1128" t="s">
        <v>28</v>
      </c>
      <c r="D188" s="1131">
        <v>4</v>
      </c>
      <c r="E188" s="1159"/>
      <c r="F188" s="1130">
        <f t="shared" ref="F188:F194" si="11">D188*E188</f>
        <v>0</v>
      </c>
    </row>
    <row r="189" spans="1:6" s="1133" customFormat="1" ht="25.5">
      <c r="A189" s="779" t="s">
        <v>2059</v>
      </c>
      <c r="B189" s="1127" t="s">
        <v>2060</v>
      </c>
      <c r="C189" s="1128" t="s">
        <v>28</v>
      </c>
      <c r="D189" s="1131">
        <v>2</v>
      </c>
      <c r="E189" s="1159"/>
      <c r="F189" s="1130">
        <f t="shared" si="11"/>
        <v>0</v>
      </c>
    </row>
    <row r="190" spans="1:6" s="1133" customFormat="1" ht="38.25">
      <c r="A190" s="779" t="s">
        <v>2061</v>
      </c>
      <c r="B190" s="1127" t="s">
        <v>2062</v>
      </c>
      <c r="C190" s="1128" t="s">
        <v>28</v>
      </c>
      <c r="D190" s="1131">
        <v>4</v>
      </c>
      <c r="E190" s="1159"/>
      <c r="F190" s="1130">
        <f t="shared" si="11"/>
        <v>0</v>
      </c>
    </row>
    <row r="191" spans="1:6" s="1133" customFormat="1" ht="25.5">
      <c r="A191" s="779" t="s">
        <v>2063</v>
      </c>
      <c r="B191" s="1127" t="s">
        <v>2064</v>
      </c>
      <c r="C191" s="1128" t="s">
        <v>28</v>
      </c>
      <c r="D191" s="1131">
        <v>2</v>
      </c>
      <c r="E191" s="1159"/>
      <c r="F191" s="1130">
        <f t="shared" si="11"/>
        <v>0</v>
      </c>
    </row>
    <row r="192" spans="1:6" s="1133" customFormat="1" ht="51">
      <c r="A192" s="779" t="s">
        <v>2065</v>
      </c>
      <c r="B192" s="1127" t="s">
        <v>2066</v>
      </c>
      <c r="C192" s="1128" t="s">
        <v>59</v>
      </c>
      <c r="D192" s="1131">
        <v>70</v>
      </c>
      <c r="E192" s="1159"/>
      <c r="F192" s="1130">
        <f t="shared" si="11"/>
        <v>0</v>
      </c>
    </row>
    <row r="193" spans="1:6" s="1133" customFormat="1" ht="51">
      <c r="A193" s="779" t="s">
        <v>2067</v>
      </c>
      <c r="B193" s="1127" t="s">
        <v>2068</v>
      </c>
      <c r="C193" s="1128" t="s">
        <v>59</v>
      </c>
      <c r="D193" s="1131">
        <v>40</v>
      </c>
      <c r="E193" s="1159"/>
      <c r="F193" s="1130">
        <f t="shared" si="11"/>
        <v>0</v>
      </c>
    </row>
    <row r="194" spans="1:6" s="1133" customFormat="1">
      <c r="A194" s="779" t="s">
        <v>2069</v>
      </c>
      <c r="B194" s="1127" t="s">
        <v>2070</v>
      </c>
      <c r="C194" s="1128" t="s">
        <v>28</v>
      </c>
      <c r="D194" s="1131">
        <v>2</v>
      </c>
      <c r="E194" s="1159"/>
      <c r="F194" s="1130">
        <f t="shared" si="11"/>
        <v>0</v>
      </c>
    </row>
    <row r="195" spans="1:6" s="1133" customFormat="1">
      <c r="A195" s="779" t="s">
        <v>2071</v>
      </c>
      <c r="B195" s="1127" t="s">
        <v>2072</v>
      </c>
      <c r="C195" s="1128" t="s">
        <v>28</v>
      </c>
      <c r="D195" s="1131">
        <v>1</v>
      </c>
      <c r="E195" s="1159"/>
      <c r="F195" s="1130">
        <f>D195*E195</f>
        <v>0</v>
      </c>
    </row>
    <row r="196" spans="1:6" s="1133" customFormat="1">
      <c r="A196" s="779" t="s">
        <v>2073</v>
      </c>
      <c r="B196" s="1127" t="s">
        <v>2074</v>
      </c>
      <c r="C196" s="1128" t="s">
        <v>28</v>
      </c>
      <c r="D196" s="1131">
        <v>2</v>
      </c>
      <c r="E196" s="1159"/>
      <c r="F196" s="1130">
        <f>D196*E196</f>
        <v>0</v>
      </c>
    </row>
    <row r="197" spans="1:6" s="1133" customFormat="1">
      <c r="A197" s="779" t="s">
        <v>2075</v>
      </c>
      <c r="B197" s="1127" t="s">
        <v>2076</v>
      </c>
      <c r="C197" s="1128" t="s">
        <v>28</v>
      </c>
      <c r="D197" s="1131">
        <v>2</v>
      </c>
      <c r="E197" s="1159"/>
      <c r="F197" s="1130">
        <f>D197*E197</f>
        <v>0</v>
      </c>
    </row>
    <row r="198" spans="1:6" s="1133" customFormat="1">
      <c r="A198" s="779" t="s">
        <v>2077</v>
      </c>
      <c r="B198" s="1127" t="s">
        <v>2078</v>
      </c>
      <c r="C198" s="1128" t="s">
        <v>28</v>
      </c>
      <c r="D198" s="1131">
        <v>4</v>
      </c>
      <c r="E198" s="1159"/>
      <c r="F198" s="1130">
        <f t="shared" ref="F198:F234" si="12">D198*E198</f>
        <v>0</v>
      </c>
    </row>
    <row r="199" spans="1:6" s="1133" customFormat="1">
      <c r="A199" s="779" t="s">
        <v>2079</v>
      </c>
      <c r="B199" s="1127" t="s">
        <v>2080</v>
      </c>
      <c r="C199" s="1128" t="s">
        <v>28</v>
      </c>
      <c r="D199" s="1131">
        <v>1</v>
      </c>
      <c r="E199" s="1159"/>
      <c r="F199" s="1130">
        <f t="shared" si="12"/>
        <v>0</v>
      </c>
    </row>
    <row r="200" spans="1:6" s="1133" customFormat="1">
      <c r="A200" s="779" t="s">
        <v>2081</v>
      </c>
      <c r="B200" s="1127" t="s">
        <v>2082</v>
      </c>
      <c r="C200" s="1128" t="s">
        <v>28</v>
      </c>
      <c r="D200" s="1131">
        <v>2</v>
      </c>
      <c r="E200" s="1159"/>
      <c r="F200" s="1130">
        <f t="shared" si="12"/>
        <v>0</v>
      </c>
    </row>
    <row r="201" spans="1:6" s="1133" customFormat="1">
      <c r="A201" s="779" t="s">
        <v>2083</v>
      </c>
      <c r="B201" s="1127" t="s">
        <v>2084</v>
      </c>
      <c r="C201" s="1128" t="s">
        <v>28</v>
      </c>
      <c r="D201" s="1131">
        <v>2</v>
      </c>
      <c r="E201" s="1159"/>
      <c r="F201" s="1130">
        <f t="shared" si="12"/>
        <v>0</v>
      </c>
    </row>
    <row r="202" spans="1:6" s="1133" customFormat="1">
      <c r="A202" s="779" t="s">
        <v>2085</v>
      </c>
      <c r="B202" s="1127" t="s">
        <v>2086</v>
      </c>
      <c r="C202" s="1128" t="s">
        <v>28</v>
      </c>
      <c r="D202" s="1131">
        <v>2</v>
      </c>
      <c r="E202" s="1159"/>
      <c r="F202" s="1130">
        <f t="shared" si="12"/>
        <v>0</v>
      </c>
    </row>
    <row r="203" spans="1:6" s="1133" customFormat="1">
      <c r="A203" s="779" t="s">
        <v>2087</v>
      </c>
      <c r="B203" s="1127" t="s">
        <v>2088</v>
      </c>
      <c r="C203" s="1128" t="s">
        <v>28</v>
      </c>
      <c r="D203" s="1131">
        <v>1</v>
      </c>
      <c r="E203" s="1159"/>
      <c r="F203" s="1130">
        <f t="shared" si="12"/>
        <v>0</v>
      </c>
    </row>
    <row r="204" spans="1:6" s="1133" customFormat="1">
      <c r="A204" s="779" t="s">
        <v>2089</v>
      </c>
      <c r="B204" s="1127" t="s">
        <v>2090</v>
      </c>
      <c r="C204" s="1128" t="s">
        <v>28</v>
      </c>
      <c r="D204" s="1131">
        <v>1</v>
      </c>
      <c r="E204" s="1159"/>
      <c r="F204" s="1130">
        <f t="shared" si="12"/>
        <v>0</v>
      </c>
    </row>
    <row r="205" spans="1:6" s="1133" customFormat="1">
      <c r="A205" s="779" t="s">
        <v>2091</v>
      </c>
      <c r="B205" s="1127" t="s">
        <v>2092</v>
      </c>
      <c r="C205" s="1128" t="s">
        <v>28</v>
      </c>
      <c r="D205" s="1131">
        <v>1</v>
      </c>
      <c r="E205" s="1159"/>
      <c r="F205" s="1130">
        <f t="shared" si="12"/>
        <v>0</v>
      </c>
    </row>
    <row r="206" spans="1:6" s="1133" customFormat="1">
      <c r="A206" s="779" t="s">
        <v>2093</v>
      </c>
      <c r="B206" s="1127" t="s">
        <v>2094</v>
      </c>
      <c r="C206" s="1128" t="s">
        <v>28</v>
      </c>
      <c r="D206" s="1131">
        <v>1</v>
      </c>
      <c r="E206" s="1159"/>
      <c r="F206" s="1130">
        <f t="shared" si="12"/>
        <v>0</v>
      </c>
    </row>
    <row r="207" spans="1:6" s="1133" customFormat="1">
      <c r="A207" s="779" t="s">
        <v>2095</v>
      </c>
      <c r="B207" s="1127" t="s">
        <v>2096</v>
      </c>
      <c r="C207" s="1128" t="s">
        <v>28</v>
      </c>
      <c r="D207" s="1131">
        <v>1</v>
      </c>
      <c r="E207" s="1159"/>
      <c r="F207" s="1130">
        <f t="shared" si="12"/>
        <v>0</v>
      </c>
    </row>
    <row r="208" spans="1:6" s="1133" customFormat="1">
      <c r="A208" s="779" t="s">
        <v>2097</v>
      </c>
      <c r="B208" s="1127" t="s">
        <v>2098</v>
      </c>
      <c r="C208" s="1128" t="s">
        <v>28</v>
      </c>
      <c r="D208" s="1131">
        <v>1</v>
      </c>
      <c r="E208" s="1159"/>
      <c r="F208" s="1130">
        <f t="shared" si="12"/>
        <v>0</v>
      </c>
    </row>
    <row r="209" spans="1:6" s="1133" customFormat="1">
      <c r="A209" s="779" t="s">
        <v>2099</v>
      </c>
      <c r="B209" s="1127" t="s">
        <v>2100</v>
      </c>
      <c r="C209" s="1128" t="s">
        <v>28</v>
      </c>
      <c r="D209" s="1131">
        <v>1</v>
      </c>
      <c r="E209" s="1159"/>
      <c r="F209" s="1130">
        <f t="shared" si="12"/>
        <v>0</v>
      </c>
    </row>
    <row r="210" spans="1:6" s="1133" customFormat="1" ht="75.75" customHeight="1">
      <c r="A210" s="779" t="s">
        <v>2101</v>
      </c>
      <c r="B210" s="1127" t="s">
        <v>2102</v>
      </c>
      <c r="C210" s="1128" t="s">
        <v>28</v>
      </c>
      <c r="D210" s="1131">
        <v>2</v>
      </c>
      <c r="E210" s="1159"/>
      <c r="F210" s="1130">
        <f t="shared" si="12"/>
        <v>0</v>
      </c>
    </row>
    <row r="211" spans="1:6" s="1133" customFormat="1" ht="79.5" customHeight="1">
      <c r="A211" s="779" t="s">
        <v>2103</v>
      </c>
      <c r="B211" s="1127" t="s">
        <v>2104</v>
      </c>
      <c r="C211" s="1128" t="s">
        <v>28</v>
      </c>
      <c r="D211" s="1131">
        <v>2</v>
      </c>
      <c r="E211" s="1159"/>
      <c r="F211" s="1130">
        <f t="shared" si="12"/>
        <v>0</v>
      </c>
    </row>
    <row r="212" spans="1:6" s="1133" customFormat="1">
      <c r="A212" s="779" t="s">
        <v>2105</v>
      </c>
      <c r="B212" s="1127" t="s">
        <v>2106</v>
      </c>
      <c r="C212" s="1128" t="s">
        <v>28</v>
      </c>
      <c r="D212" s="1131">
        <v>2</v>
      </c>
      <c r="E212" s="1159"/>
      <c r="F212" s="1130">
        <f t="shared" si="12"/>
        <v>0</v>
      </c>
    </row>
    <row r="213" spans="1:6" s="1133" customFormat="1">
      <c r="A213" s="779" t="s">
        <v>2107</v>
      </c>
      <c r="B213" s="1127" t="s">
        <v>2108</v>
      </c>
      <c r="C213" s="1128" t="s">
        <v>28</v>
      </c>
      <c r="D213" s="1131">
        <v>4</v>
      </c>
      <c r="E213" s="1159"/>
      <c r="F213" s="1130">
        <f t="shared" si="12"/>
        <v>0</v>
      </c>
    </row>
    <row r="214" spans="1:6" s="1133" customFormat="1" ht="51">
      <c r="A214" s="779" t="s">
        <v>2109</v>
      </c>
      <c r="B214" s="1127" t="s">
        <v>2110</v>
      </c>
      <c r="C214" s="1128" t="s">
        <v>28</v>
      </c>
      <c r="D214" s="1131">
        <v>2</v>
      </c>
      <c r="E214" s="1159"/>
      <c r="F214" s="1130">
        <f t="shared" si="12"/>
        <v>0</v>
      </c>
    </row>
    <row r="215" spans="1:6" s="1133" customFormat="1" ht="25.5">
      <c r="A215" s="779" t="s">
        <v>2111</v>
      </c>
      <c r="B215" s="1127" t="s">
        <v>2112</v>
      </c>
      <c r="C215" s="1128" t="s">
        <v>28</v>
      </c>
      <c r="D215" s="1131">
        <v>4</v>
      </c>
      <c r="E215" s="1159"/>
      <c r="F215" s="1130">
        <f t="shared" si="12"/>
        <v>0</v>
      </c>
    </row>
    <row r="216" spans="1:6" s="1133" customFormat="1">
      <c r="A216" s="779" t="s">
        <v>2113</v>
      </c>
      <c r="B216" s="1127" t="s">
        <v>2114</v>
      </c>
      <c r="C216" s="1128" t="s">
        <v>28</v>
      </c>
      <c r="D216" s="1131">
        <v>4</v>
      </c>
      <c r="E216" s="1159"/>
      <c r="F216" s="1130">
        <f t="shared" si="12"/>
        <v>0</v>
      </c>
    </row>
    <row r="217" spans="1:6" s="1133" customFormat="1" ht="25.5">
      <c r="A217" s="779" t="s">
        <v>2115</v>
      </c>
      <c r="B217" s="1127" t="s">
        <v>2116</v>
      </c>
      <c r="C217" s="1128" t="s">
        <v>28</v>
      </c>
      <c r="D217" s="1131">
        <v>4</v>
      </c>
      <c r="E217" s="1159"/>
      <c r="F217" s="1130">
        <f t="shared" si="12"/>
        <v>0</v>
      </c>
    </row>
    <row r="218" spans="1:6" s="1133" customFormat="1">
      <c r="A218" s="779" t="s">
        <v>2117</v>
      </c>
      <c r="B218" s="1127" t="s">
        <v>2118</v>
      </c>
      <c r="C218" s="1128" t="s">
        <v>28</v>
      </c>
      <c r="D218" s="1131">
        <v>2</v>
      </c>
      <c r="E218" s="1159"/>
      <c r="F218" s="1130">
        <f t="shared" si="12"/>
        <v>0</v>
      </c>
    </row>
    <row r="219" spans="1:6" s="1133" customFormat="1">
      <c r="A219" s="779" t="s">
        <v>2119</v>
      </c>
      <c r="B219" s="1127" t="s">
        <v>2120</v>
      </c>
      <c r="C219" s="1128" t="s">
        <v>28</v>
      </c>
      <c r="D219" s="1131">
        <v>2</v>
      </c>
      <c r="E219" s="1159"/>
      <c r="F219" s="1130">
        <f t="shared" si="12"/>
        <v>0</v>
      </c>
    </row>
    <row r="220" spans="1:6" s="1133" customFormat="1">
      <c r="A220" s="779" t="s">
        <v>2121</v>
      </c>
      <c r="B220" s="1127" t="s">
        <v>2122</v>
      </c>
      <c r="C220" s="1128" t="s">
        <v>28</v>
      </c>
      <c r="D220" s="1131">
        <v>4</v>
      </c>
      <c r="E220" s="1159"/>
      <c r="F220" s="1130">
        <f t="shared" si="12"/>
        <v>0</v>
      </c>
    </row>
    <row r="221" spans="1:6" s="1133" customFormat="1" ht="114.75">
      <c r="A221" s="779" t="s">
        <v>2123</v>
      </c>
      <c r="B221" s="1127" t="s">
        <v>2124</v>
      </c>
      <c r="C221" s="1128" t="s">
        <v>28</v>
      </c>
      <c r="D221" s="1131">
        <v>2</v>
      </c>
      <c r="E221" s="1159"/>
      <c r="F221" s="1130">
        <f t="shared" si="12"/>
        <v>0</v>
      </c>
    </row>
    <row r="222" spans="1:6" s="1133" customFormat="1">
      <c r="A222" s="779" t="s">
        <v>2125</v>
      </c>
      <c r="B222" s="1127" t="s">
        <v>2126</v>
      </c>
      <c r="C222" s="1128" t="s">
        <v>1035</v>
      </c>
      <c r="D222" s="1131">
        <v>500</v>
      </c>
      <c r="E222" s="1159"/>
      <c r="F222" s="1130">
        <f t="shared" si="12"/>
        <v>0</v>
      </c>
    </row>
    <row r="223" spans="1:6" s="1133" customFormat="1">
      <c r="A223" s="779" t="s">
        <v>2127</v>
      </c>
      <c r="B223" s="1127" t="s">
        <v>2128</v>
      </c>
      <c r="C223" s="1128" t="s">
        <v>1035</v>
      </c>
      <c r="D223" s="1131">
        <v>400</v>
      </c>
      <c r="E223" s="1159"/>
      <c r="F223" s="1130">
        <f t="shared" si="12"/>
        <v>0</v>
      </c>
    </row>
    <row r="224" spans="1:6" s="1133" customFormat="1">
      <c r="A224" s="779" t="s">
        <v>2129</v>
      </c>
      <c r="B224" s="1127" t="s">
        <v>2130</v>
      </c>
      <c r="C224" s="1128" t="s">
        <v>1035</v>
      </c>
      <c r="D224" s="1131">
        <v>520</v>
      </c>
      <c r="E224" s="1159"/>
      <c r="F224" s="1130">
        <f t="shared" si="12"/>
        <v>0</v>
      </c>
    </row>
    <row r="225" spans="1:6" s="1133" customFormat="1">
      <c r="A225" s="779" t="s">
        <v>2131</v>
      </c>
      <c r="B225" s="1127" t="s">
        <v>2132</v>
      </c>
      <c r="C225" s="1128" t="s">
        <v>1035</v>
      </c>
      <c r="D225" s="1131">
        <v>220</v>
      </c>
      <c r="E225" s="1159"/>
      <c r="F225" s="1130">
        <f t="shared" si="12"/>
        <v>0</v>
      </c>
    </row>
    <row r="226" spans="1:6" s="1133" customFormat="1">
      <c r="A226" s="779" t="s">
        <v>2133</v>
      </c>
      <c r="B226" s="1127" t="s">
        <v>2134</v>
      </c>
      <c r="C226" s="1128" t="s">
        <v>1035</v>
      </c>
      <c r="D226" s="1131">
        <v>160</v>
      </c>
      <c r="E226" s="1159"/>
      <c r="F226" s="1130">
        <f t="shared" si="12"/>
        <v>0</v>
      </c>
    </row>
    <row r="227" spans="1:6" s="1133" customFormat="1">
      <c r="A227" s="779" t="s">
        <v>2135</v>
      </c>
      <c r="B227" s="1127" t="s">
        <v>2136</v>
      </c>
      <c r="C227" s="1128" t="s">
        <v>1035</v>
      </c>
      <c r="D227" s="1131">
        <v>140</v>
      </c>
      <c r="E227" s="1159"/>
      <c r="F227" s="1130">
        <f t="shared" si="12"/>
        <v>0</v>
      </c>
    </row>
    <row r="228" spans="1:6" s="1133" customFormat="1" ht="25.5">
      <c r="A228" s="779" t="s">
        <v>2137</v>
      </c>
      <c r="B228" s="1127" t="s">
        <v>2138</v>
      </c>
      <c r="C228" s="1128" t="s">
        <v>23</v>
      </c>
      <c r="D228" s="1131">
        <v>1</v>
      </c>
      <c r="E228" s="1159"/>
      <c r="F228" s="1130">
        <f t="shared" si="12"/>
        <v>0</v>
      </c>
    </row>
    <row r="229" spans="1:6" s="1133" customFormat="1">
      <c r="A229" s="779" t="s">
        <v>2139</v>
      </c>
      <c r="B229" s="1127" t="s">
        <v>2140</v>
      </c>
      <c r="C229" s="1128" t="s">
        <v>28</v>
      </c>
      <c r="D229" s="1131">
        <v>4</v>
      </c>
      <c r="E229" s="1159"/>
      <c r="F229" s="1130">
        <f t="shared" si="12"/>
        <v>0</v>
      </c>
    </row>
    <row r="230" spans="1:6" s="1133" customFormat="1">
      <c r="A230" s="779" t="s">
        <v>2141</v>
      </c>
      <c r="B230" s="1127" t="s">
        <v>2142</v>
      </c>
      <c r="C230" s="1128" t="s">
        <v>28</v>
      </c>
      <c r="D230" s="1131">
        <v>4</v>
      </c>
      <c r="E230" s="1159"/>
      <c r="F230" s="1130">
        <f t="shared" si="12"/>
        <v>0</v>
      </c>
    </row>
    <row r="231" spans="1:6" s="1133" customFormat="1">
      <c r="A231" s="779" t="s">
        <v>2143</v>
      </c>
      <c r="B231" s="1127" t="s">
        <v>2144</v>
      </c>
      <c r="C231" s="1128" t="s">
        <v>28</v>
      </c>
      <c r="D231" s="1131">
        <v>2</v>
      </c>
      <c r="E231" s="1159"/>
      <c r="F231" s="1130">
        <f t="shared" si="12"/>
        <v>0</v>
      </c>
    </row>
    <row r="232" spans="1:6" s="1133" customFormat="1">
      <c r="A232" s="779" t="s">
        <v>2145</v>
      </c>
      <c r="B232" s="1127" t="s">
        <v>2146</v>
      </c>
      <c r="C232" s="1128" t="s">
        <v>1035</v>
      </c>
      <c r="D232" s="1131">
        <v>1220</v>
      </c>
      <c r="E232" s="1159"/>
      <c r="F232" s="1130">
        <f t="shared" si="12"/>
        <v>0</v>
      </c>
    </row>
    <row r="233" spans="1:6" s="1133" customFormat="1">
      <c r="A233" s="779" t="s">
        <v>2147</v>
      </c>
      <c r="B233" s="1127" t="s">
        <v>2148</v>
      </c>
      <c r="C233" s="1128" t="s">
        <v>1035</v>
      </c>
      <c r="D233" s="1131">
        <v>400</v>
      </c>
      <c r="E233" s="1159"/>
      <c r="F233" s="1130">
        <f t="shared" si="12"/>
        <v>0</v>
      </c>
    </row>
    <row r="234" spans="1:6" s="1133" customFormat="1">
      <c r="A234" s="779" t="s">
        <v>2149</v>
      </c>
      <c r="B234" s="1127" t="s">
        <v>2150</v>
      </c>
      <c r="C234" s="1128" t="s">
        <v>23</v>
      </c>
      <c r="D234" s="1131">
        <v>1</v>
      </c>
      <c r="E234" s="1159"/>
      <c r="F234" s="1130">
        <f t="shared" si="12"/>
        <v>0</v>
      </c>
    </row>
    <row r="235" spans="1:6" customFormat="1" ht="8.4499999999999993" customHeight="1" thickBot="1">
      <c r="A235" s="1136"/>
      <c r="B235" s="1136"/>
      <c r="C235" s="1136"/>
      <c r="D235" s="1137"/>
      <c r="E235" s="1136"/>
      <c r="F235" s="1136"/>
    </row>
    <row r="236" spans="1:6" customFormat="1" ht="14.1" customHeight="1" thickTop="1" thickBot="1">
      <c r="A236" s="1144"/>
      <c r="B236" s="1145" t="s">
        <v>1746</v>
      </c>
      <c r="C236" s="1144"/>
      <c r="D236" s="1146"/>
      <c r="E236" s="1147"/>
      <c r="F236" s="1148">
        <f>SUM(F179:F235)</f>
        <v>0</v>
      </c>
    </row>
    <row r="237" spans="1:6" customFormat="1" ht="17.100000000000001" customHeight="1" thickBot="1">
      <c r="A237" s="1110" t="s">
        <v>2151</v>
      </c>
      <c r="B237" s="1111" t="s">
        <v>1743</v>
      </c>
      <c r="C237" s="1112"/>
      <c r="D237" s="1113"/>
      <c r="E237" s="1114"/>
      <c r="F237" s="1115"/>
    </row>
    <row r="238" spans="1:6" customFormat="1" ht="8.4499999999999993" customHeight="1">
      <c r="A238" s="1116"/>
      <c r="B238" s="1117"/>
      <c r="C238" s="1116"/>
      <c r="D238" s="1118"/>
      <c r="E238" s="1119"/>
      <c r="F238" s="1120"/>
    </row>
    <row r="239" spans="1:6" customFormat="1" ht="14.1" customHeight="1">
      <c r="A239" s="1121" t="s">
        <v>2152</v>
      </c>
      <c r="B239" s="1122" t="s">
        <v>2153</v>
      </c>
      <c r="C239" s="1123"/>
      <c r="D239" s="1124"/>
      <c r="E239" s="1125"/>
      <c r="F239" s="1126"/>
    </row>
    <row r="240" spans="1:6" customFormat="1" ht="14.1" customHeight="1">
      <c r="A240" s="779" t="s">
        <v>2154</v>
      </c>
      <c r="B240" s="1127" t="s">
        <v>2155</v>
      </c>
      <c r="C240" s="1128" t="s">
        <v>28</v>
      </c>
      <c r="D240" s="1131">
        <v>1</v>
      </c>
      <c r="E240" s="1159"/>
      <c r="F240" s="1130">
        <f t="shared" ref="F240" si="13">E240*D240</f>
        <v>0</v>
      </c>
    </row>
    <row r="241" spans="1:6" customFormat="1" ht="8.4499999999999993" customHeight="1" thickBot="1">
      <c r="A241" s="1136"/>
      <c r="B241" s="1136"/>
      <c r="C241" s="1136"/>
      <c r="D241" s="1137"/>
      <c r="E241" s="1136"/>
      <c r="F241" s="1136"/>
    </row>
    <row r="242" spans="1:6" customFormat="1" ht="14.1" customHeight="1" thickTop="1">
      <c r="A242" s="1144"/>
      <c r="B242" s="1145" t="s">
        <v>1746</v>
      </c>
      <c r="C242" s="1144"/>
      <c r="D242" s="1146"/>
      <c r="E242" s="1147"/>
      <c r="F242" s="1148">
        <f>SUM(F240:F241)</f>
        <v>0</v>
      </c>
    </row>
    <row r="243" spans="1:6" customFormat="1" ht="17.100000000000001" hidden="1" customHeight="1">
      <c r="A243" s="1110" t="s">
        <v>2156</v>
      </c>
      <c r="B243" s="1111" t="s">
        <v>1745</v>
      </c>
      <c r="C243" s="1112"/>
      <c r="D243" s="1113"/>
      <c r="E243" s="1114"/>
      <c r="F243" s="1115"/>
    </row>
    <row r="244" spans="1:6" customFormat="1" ht="8.4499999999999993" hidden="1" customHeight="1">
      <c r="A244" s="1116"/>
      <c r="B244" s="1117"/>
      <c r="C244" s="1116"/>
      <c r="D244" s="1118"/>
      <c r="E244" s="1119"/>
      <c r="F244" s="1120"/>
    </row>
    <row r="245" spans="1:6" customFormat="1" ht="14.1" hidden="1" customHeight="1">
      <c r="A245" s="779"/>
      <c r="B245" s="1157"/>
      <c r="C245" s="1105"/>
      <c r="D245" s="1131"/>
      <c r="E245" s="1130"/>
      <c r="F245" s="1158"/>
    </row>
    <row r="246" spans="1:6" customFormat="1" ht="14.1" hidden="1" customHeight="1">
      <c r="A246" s="779"/>
      <c r="B246" s="1157"/>
      <c r="C246" s="1105"/>
      <c r="D246" s="1131"/>
      <c r="E246" s="1130"/>
      <c r="F246" s="1158"/>
    </row>
    <row r="247" spans="1:6" customFormat="1" ht="8.4499999999999993" hidden="1" customHeight="1">
      <c r="A247" s="1136"/>
      <c r="B247" s="1136"/>
      <c r="C247" s="1136"/>
      <c r="D247" s="1137"/>
      <c r="E247" s="1136"/>
      <c r="F247" s="1136"/>
    </row>
    <row r="248" spans="1:6" customFormat="1" ht="14.1" hidden="1" customHeight="1">
      <c r="A248" s="1144"/>
      <c r="B248" s="1145" t="s">
        <v>1746</v>
      </c>
      <c r="C248" s="1144"/>
      <c r="D248" s="1146"/>
      <c r="E248" s="1147"/>
      <c r="F248" s="1148">
        <f>SUM(F245:F247)</f>
        <v>0</v>
      </c>
    </row>
    <row r="249" spans="1:6" customFormat="1" ht="14.25">
      <c r="D249" s="519"/>
    </row>
    <row r="250" spans="1:6" customFormat="1" ht="14.25">
      <c r="D250" s="519"/>
    </row>
    <row r="251" spans="1:6" customFormat="1" ht="14.25">
      <c r="D251" s="519"/>
    </row>
    <row r="252" spans="1:6" customFormat="1" ht="14.25">
      <c r="D252" s="519"/>
    </row>
    <row r="253" spans="1:6" customFormat="1" ht="14.25">
      <c r="D253" s="519"/>
    </row>
    <row r="254" spans="1:6" customFormat="1" ht="14.25">
      <c r="D254" s="519"/>
    </row>
    <row r="255" spans="1:6" customFormat="1" ht="14.25">
      <c r="D255" s="519"/>
    </row>
    <row r="256" spans="1:6" customFormat="1" ht="14.25">
      <c r="D256" s="519"/>
    </row>
    <row r="257" spans="4:4" customFormat="1" ht="14.25">
      <c r="D257" s="519"/>
    </row>
    <row r="258" spans="4:4" customFormat="1" ht="14.25">
      <c r="D258" s="519"/>
    </row>
    <row r="259" spans="4:4" customFormat="1" ht="14.25">
      <c r="D259" s="519"/>
    </row>
    <row r="260" spans="4:4" customFormat="1" ht="14.25">
      <c r="D260" s="519"/>
    </row>
    <row r="261" spans="4:4" customFormat="1" ht="14.25">
      <c r="D261" s="519"/>
    </row>
    <row r="262" spans="4:4" customFormat="1" ht="14.25">
      <c r="D262" s="519"/>
    </row>
    <row r="263" spans="4:4" customFormat="1" ht="14.25">
      <c r="D263" s="519"/>
    </row>
    <row r="264" spans="4:4" customFormat="1" ht="14.25">
      <c r="D264" s="519"/>
    </row>
    <row r="265" spans="4:4" customFormat="1" ht="14.25">
      <c r="D265" s="519"/>
    </row>
    <row r="266" spans="4:4" customFormat="1" ht="14.25">
      <c r="D266" s="519"/>
    </row>
    <row r="267" spans="4:4" customFormat="1" ht="14.25">
      <c r="D267" s="519"/>
    </row>
    <row r="268" spans="4:4" customFormat="1" ht="14.25">
      <c r="D268" s="519"/>
    </row>
    <row r="269" spans="4:4" customFormat="1" ht="14.25">
      <c r="D269" s="519"/>
    </row>
    <row r="270" spans="4:4" customFormat="1" ht="14.25">
      <c r="D270" s="519"/>
    </row>
    <row r="271" spans="4:4" customFormat="1" ht="14.25">
      <c r="D271" s="519"/>
    </row>
    <row r="272" spans="4:4" customFormat="1" ht="14.25">
      <c r="D272" s="519"/>
    </row>
    <row r="273" spans="4:4" customFormat="1" ht="14.25">
      <c r="D273" s="519"/>
    </row>
    <row r="274" spans="4:4" customFormat="1" ht="14.25">
      <c r="D274" s="519"/>
    </row>
    <row r="275" spans="4:4" customFormat="1" ht="14.25">
      <c r="D275" s="519"/>
    </row>
    <row r="276" spans="4:4" customFormat="1" ht="14.25">
      <c r="D276" s="519"/>
    </row>
    <row r="277" spans="4:4" customFormat="1" ht="14.25">
      <c r="D277" s="519"/>
    </row>
    <row r="278" spans="4:4" customFormat="1" ht="14.25">
      <c r="D278" s="519"/>
    </row>
    <row r="279" spans="4:4" customFormat="1" ht="14.25">
      <c r="D279" s="519"/>
    </row>
    <row r="280" spans="4:4" customFormat="1" ht="14.25">
      <c r="D280" s="519"/>
    </row>
    <row r="281" spans="4:4" customFormat="1" ht="14.25">
      <c r="D281" s="519"/>
    </row>
    <row r="282" spans="4:4" customFormat="1" ht="14.25">
      <c r="D282" s="519"/>
    </row>
    <row r="283" spans="4:4" customFormat="1" ht="14.25">
      <c r="D283" s="519"/>
    </row>
    <row r="284" spans="4:4" customFormat="1" ht="14.25">
      <c r="D284" s="519"/>
    </row>
    <row r="285" spans="4:4" customFormat="1" ht="14.25">
      <c r="D285" s="519"/>
    </row>
    <row r="286" spans="4:4" customFormat="1" ht="14.25">
      <c r="D286" s="519"/>
    </row>
    <row r="287" spans="4:4" customFormat="1" ht="14.25">
      <c r="D287" s="519"/>
    </row>
    <row r="288" spans="4:4" customFormat="1" ht="14.25">
      <c r="D288" s="519"/>
    </row>
    <row r="289" spans="4:4" customFormat="1" ht="14.25">
      <c r="D289" s="519"/>
    </row>
    <row r="290" spans="4:4" customFormat="1" ht="14.25">
      <c r="D290" s="519"/>
    </row>
    <row r="291" spans="4:4" customFormat="1" ht="14.25">
      <c r="D291" s="519"/>
    </row>
    <row r="292" spans="4:4" customFormat="1" ht="14.25">
      <c r="D292" s="519"/>
    </row>
    <row r="293" spans="4:4" customFormat="1" ht="14.25">
      <c r="D293" s="519"/>
    </row>
    <row r="294" spans="4:4" customFormat="1" ht="14.25">
      <c r="D294" s="519"/>
    </row>
    <row r="295" spans="4:4" customFormat="1" ht="14.25">
      <c r="D295" s="519"/>
    </row>
    <row r="296" spans="4:4" customFormat="1" ht="14.25">
      <c r="D296" s="519"/>
    </row>
    <row r="297" spans="4:4" customFormat="1" ht="14.25">
      <c r="D297" s="519"/>
    </row>
    <row r="298" spans="4:4" customFormat="1" ht="14.25">
      <c r="D298" s="519"/>
    </row>
    <row r="299" spans="4:4" customFormat="1" ht="14.25">
      <c r="D299" s="519"/>
    </row>
    <row r="300" spans="4:4" customFormat="1" ht="14.25">
      <c r="D300" s="519"/>
    </row>
    <row r="301" spans="4:4" customFormat="1" ht="14.25">
      <c r="D301" s="519"/>
    </row>
    <row r="302" spans="4:4" customFormat="1" ht="14.25">
      <c r="D302" s="519"/>
    </row>
    <row r="303" spans="4:4">
      <c r="D303" s="781"/>
    </row>
    <row r="304" spans="4:4">
      <c r="D304" s="781"/>
    </row>
    <row r="305" spans="4:4">
      <c r="D305" s="781"/>
    </row>
    <row r="306" spans="4:4">
      <c r="D306" s="781"/>
    </row>
    <row r="307" spans="4:4">
      <c r="D307" s="781"/>
    </row>
    <row r="308" spans="4:4">
      <c r="D308" s="781"/>
    </row>
    <row r="309" spans="4:4">
      <c r="D309" s="781"/>
    </row>
    <row r="310" spans="4:4">
      <c r="D310" s="781"/>
    </row>
    <row r="311" spans="4:4">
      <c r="D311" s="781"/>
    </row>
    <row r="312" spans="4:4">
      <c r="D312" s="781"/>
    </row>
    <row r="313" spans="4:4">
      <c r="D313" s="781"/>
    </row>
    <row r="314" spans="4:4">
      <c r="D314" s="781"/>
    </row>
    <row r="315" spans="4:4">
      <c r="D315" s="781"/>
    </row>
    <row r="316" spans="4:4">
      <c r="D316" s="781"/>
    </row>
    <row r="317" spans="4:4">
      <c r="D317" s="781"/>
    </row>
    <row r="318" spans="4:4">
      <c r="D318" s="781"/>
    </row>
    <row r="319" spans="4:4">
      <c r="D319" s="781"/>
    </row>
    <row r="320" spans="4:4">
      <c r="D320" s="781"/>
    </row>
    <row r="321" spans="4:4">
      <c r="D321" s="781"/>
    </row>
    <row r="322" spans="4:4">
      <c r="D322" s="781"/>
    </row>
    <row r="323" spans="4:4">
      <c r="D323" s="781"/>
    </row>
    <row r="324" spans="4:4">
      <c r="D324" s="781"/>
    </row>
    <row r="325" spans="4:4">
      <c r="D325" s="781"/>
    </row>
    <row r="326" spans="4:4">
      <c r="D326" s="781"/>
    </row>
    <row r="327" spans="4:4">
      <c r="D327" s="781"/>
    </row>
    <row r="328" spans="4:4">
      <c r="D328" s="781"/>
    </row>
    <row r="329" spans="4:4">
      <c r="D329" s="781"/>
    </row>
    <row r="330" spans="4:4">
      <c r="D330" s="781"/>
    </row>
    <row r="331" spans="4:4">
      <c r="D331" s="781"/>
    </row>
    <row r="332" spans="4:4">
      <c r="D332" s="781"/>
    </row>
    <row r="333" spans="4:4">
      <c r="D333" s="781"/>
    </row>
    <row r="334" spans="4:4">
      <c r="D334" s="781"/>
    </row>
    <row r="335" spans="4:4">
      <c r="D335" s="781"/>
    </row>
    <row r="336" spans="4:4">
      <c r="D336" s="781"/>
    </row>
    <row r="337" spans="4:4">
      <c r="D337" s="781"/>
    </row>
    <row r="338" spans="4:4">
      <c r="D338" s="781"/>
    </row>
    <row r="339" spans="4:4">
      <c r="D339" s="781"/>
    </row>
    <row r="340" spans="4:4">
      <c r="D340" s="781"/>
    </row>
    <row r="341" spans="4:4">
      <c r="D341" s="781"/>
    </row>
    <row r="342" spans="4:4">
      <c r="D342" s="781"/>
    </row>
    <row r="343" spans="4:4">
      <c r="D343" s="781"/>
    </row>
    <row r="344" spans="4:4">
      <c r="D344" s="781"/>
    </row>
    <row r="345" spans="4:4">
      <c r="D345" s="781"/>
    </row>
    <row r="346" spans="4:4">
      <c r="D346" s="781"/>
    </row>
    <row r="347" spans="4:4">
      <c r="D347" s="781"/>
    </row>
    <row r="348" spans="4:4">
      <c r="D348" s="781"/>
    </row>
    <row r="349" spans="4:4">
      <c r="D349" s="781"/>
    </row>
    <row r="350" spans="4:4">
      <c r="D350" s="781"/>
    </row>
    <row r="351" spans="4:4">
      <c r="D351" s="781"/>
    </row>
    <row r="352" spans="4:4">
      <c r="D352" s="781"/>
    </row>
    <row r="353" spans="4:4">
      <c r="D353" s="781"/>
    </row>
    <row r="354" spans="4:4">
      <c r="D354" s="781"/>
    </row>
    <row r="355" spans="4:4">
      <c r="D355" s="781"/>
    </row>
    <row r="356" spans="4:4">
      <c r="D356" s="781"/>
    </row>
    <row r="357" spans="4:4">
      <c r="D357" s="781"/>
    </row>
    <row r="358" spans="4:4">
      <c r="D358" s="781"/>
    </row>
    <row r="359" spans="4:4">
      <c r="D359" s="781"/>
    </row>
    <row r="360" spans="4:4">
      <c r="D360" s="781"/>
    </row>
    <row r="361" spans="4:4">
      <c r="D361" s="781"/>
    </row>
    <row r="362" spans="4:4">
      <c r="D362" s="781"/>
    </row>
    <row r="363" spans="4:4">
      <c r="D363" s="781"/>
    </row>
    <row r="364" spans="4:4">
      <c r="D364" s="781"/>
    </row>
    <row r="365" spans="4:4">
      <c r="D365" s="781"/>
    </row>
    <row r="366" spans="4:4">
      <c r="D366" s="781"/>
    </row>
    <row r="367" spans="4:4">
      <c r="D367" s="781"/>
    </row>
    <row r="368" spans="4:4">
      <c r="D368" s="781"/>
    </row>
    <row r="369" spans="4:4">
      <c r="D369" s="781"/>
    </row>
    <row r="370" spans="4:4">
      <c r="D370" s="781"/>
    </row>
    <row r="371" spans="4:4">
      <c r="D371" s="781"/>
    </row>
    <row r="372" spans="4:4">
      <c r="D372" s="781"/>
    </row>
    <row r="373" spans="4:4">
      <c r="D373" s="781"/>
    </row>
    <row r="374" spans="4:4">
      <c r="D374" s="781"/>
    </row>
    <row r="375" spans="4:4">
      <c r="D375" s="781"/>
    </row>
    <row r="376" spans="4:4">
      <c r="D376" s="781"/>
    </row>
    <row r="377" spans="4:4">
      <c r="D377" s="781"/>
    </row>
    <row r="378" spans="4:4">
      <c r="D378" s="781"/>
    </row>
    <row r="379" spans="4:4">
      <c r="D379" s="781"/>
    </row>
    <row r="380" spans="4:4">
      <c r="D380" s="781"/>
    </row>
    <row r="381" spans="4:4">
      <c r="D381" s="781"/>
    </row>
    <row r="382" spans="4:4">
      <c r="D382" s="781"/>
    </row>
    <row r="383" spans="4:4">
      <c r="D383" s="781"/>
    </row>
    <row r="384" spans="4:4">
      <c r="D384" s="781"/>
    </row>
    <row r="385" spans="4:4">
      <c r="D385" s="781"/>
    </row>
    <row r="386" spans="4:4">
      <c r="D386" s="781"/>
    </row>
    <row r="387" spans="4:4">
      <c r="D387" s="781"/>
    </row>
    <row r="388" spans="4:4">
      <c r="D388" s="781"/>
    </row>
    <row r="389" spans="4:4">
      <c r="D389" s="781"/>
    </row>
    <row r="390" spans="4:4">
      <c r="D390" s="781"/>
    </row>
    <row r="391" spans="4:4">
      <c r="D391" s="781"/>
    </row>
    <row r="392" spans="4:4">
      <c r="D392" s="781"/>
    </row>
    <row r="393" spans="4:4">
      <c r="D393" s="781"/>
    </row>
    <row r="394" spans="4:4">
      <c r="D394" s="781"/>
    </row>
    <row r="395" spans="4:4">
      <c r="D395" s="781"/>
    </row>
    <row r="396" spans="4:4">
      <c r="D396" s="781"/>
    </row>
    <row r="397" spans="4:4">
      <c r="D397" s="781"/>
    </row>
    <row r="398" spans="4:4">
      <c r="D398" s="781"/>
    </row>
    <row r="399" spans="4:4">
      <c r="D399" s="781"/>
    </row>
    <row r="400" spans="4:4">
      <c r="D400" s="781"/>
    </row>
    <row r="401" spans="4:4">
      <c r="D401" s="781"/>
    </row>
    <row r="402" spans="4:4">
      <c r="D402" s="781"/>
    </row>
    <row r="403" spans="4:4">
      <c r="D403" s="781"/>
    </row>
    <row r="404" spans="4:4">
      <c r="D404" s="781"/>
    </row>
    <row r="405" spans="4:4">
      <c r="D405" s="781"/>
    </row>
    <row r="406" spans="4:4">
      <c r="D406" s="781"/>
    </row>
    <row r="407" spans="4:4">
      <c r="D407" s="781"/>
    </row>
    <row r="408" spans="4:4">
      <c r="D408" s="781"/>
    </row>
    <row r="409" spans="4:4">
      <c r="D409" s="781"/>
    </row>
    <row r="410" spans="4:4">
      <c r="D410" s="781"/>
    </row>
    <row r="411" spans="4:4">
      <c r="D411" s="781"/>
    </row>
    <row r="412" spans="4:4">
      <c r="D412" s="781"/>
    </row>
    <row r="413" spans="4:4">
      <c r="D413" s="781"/>
    </row>
    <row r="414" spans="4:4">
      <c r="D414" s="781"/>
    </row>
    <row r="415" spans="4:4">
      <c r="D415" s="781"/>
    </row>
    <row r="416" spans="4:4">
      <c r="D416" s="781"/>
    </row>
    <row r="417" spans="4:4">
      <c r="D417" s="781"/>
    </row>
    <row r="418" spans="4:4">
      <c r="D418" s="781"/>
    </row>
    <row r="419" spans="4:4">
      <c r="D419" s="781"/>
    </row>
    <row r="420" spans="4:4">
      <c r="D420" s="781"/>
    </row>
    <row r="421" spans="4:4">
      <c r="D421" s="781"/>
    </row>
    <row r="422" spans="4:4">
      <c r="D422" s="781"/>
    </row>
    <row r="423" spans="4:4">
      <c r="D423" s="781"/>
    </row>
    <row r="424" spans="4:4">
      <c r="D424" s="781"/>
    </row>
    <row r="425" spans="4:4">
      <c r="D425" s="781"/>
    </row>
    <row r="426" spans="4:4">
      <c r="D426" s="781"/>
    </row>
    <row r="427" spans="4:4">
      <c r="D427" s="781"/>
    </row>
    <row r="428" spans="4:4">
      <c r="D428" s="781"/>
    </row>
    <row r="429" spans="4:4">
      <c r="D429" s="781"/>
    </row>
    <row r="430" spans="4:4">
      <c r="D430" s="781"/>
    </row>
    <row r="431" spans="4:4">
      <c r="D431" s="781"/>
    </row>
    <row r="432" spans="4:4">
      <c r="D432" s="781"/>
    </row>
    <row r="433" spans="4:4">
      <c r="D433" s="781"/>
    </row>
    <row r="434" spans="4:4">
      <c r="D434" s="781"/>
    </row>
    <row r="435" spans="4:4">
      <c r="D435" s="781"/>
    </row>
    <row r="436" spans="4:4">
      <c r="D436" s="781"/>
    </row>
    <row r="437" spans="4:4">
      <c r="D437" s="781"/>
    </row>
    <row r="438" spans="4:4">
      <c r="D438" s="781"/>
    </row>
    <row r="439" spans="4:4">
      <c r="D439" s="781"/>
    </row>
    <row r="440" spans="4:4">
      <c r="D440" s="781"/>
    </row>
    <row r="441" spans="4:4">
      <c r="D441" s="781"/>
    </row>
    <row r="442" spans="4:4">
      <c r="D442" s="781"/>
    </row>
    <row r="443" spans="4:4">
      <c r="D443" s="781"/>
    </row>
    <row r="444" spans="4:4">
      <c r="D444" s="781"/>
    </row>
    <row r="445" spans="4:4">
      <c r="D445" s="781"/>
    </row>
    <row r="446" spans="4:4">
      <c r="D446" s="781"/>
    </row>
    <row r="447" spans="4:4">
      <c r="D447" s="781"/>
    </row>
    <row r="448" spans="4:4">
      <c r="D448" s="781"/>
    </row>
    <row r="449" spans="4:4">
      <c r="D449" s="781"/>
    </row>
    <row r="450" spans="4:4">
      <c r="D450" s="781"/>
    </row>
    <row r="451" spans="4:4">
      <c r="D451" s="781"/>
    </row>
    <row r="452" spans="4:4">
      <c r="D452" s="781"/>
    </row>
    <row r="453" spans="4:4">
      <c r="D453" s="781"/>
    </row>
    <row r="454" spans="4:4">
      <c r="D454" s="781"/>
    </row>
    <row r="455" spans="4:4">
      <c r="D455" s="781"/>
    </row>
    <row r="456" spans="4:4">
      <c r="D456" s="781"/>
    </row>
    <row r="457" spans="4:4">
      <c r="D457" s="781"/>
    </row>
    <row r="458" spans="4:4">
      <c r="D458" s="781"/>
    </row>
    <row r="459" spans="4:4">
      <c r="D459" s="781"/>
    </row>
    <row r="460" spans="4:4">
      <c r="D460" s="781"/>
    </row>
    <row r="461" spans="4:4">
      <c r="D461" s="781"/>
    </row>
    <row r="462" spans="4:4">
      <c r="D462" s="781"/>
    </row>
    <row r="463" spans="4:4">
      <c r="D463" s="781"/>
    </row>
    <row r="464" spans="4:4">
      <c r="D464" s="781"/>
    </row>
    <row r="465" spans="4:4">
      <c r="D465" s="781"/>
    </row>
    <row r="466" spans="4:4">
      <c r="D466" s="781"/>
    </row>
    <row r="467" spans="4:4">
      <c r="D467" s="781"/>
    </row>
    <row r="468" spans="4:4">
      <c r="D468" s="781"/>
    </row>
    <row r="469" spans="4:4">
      <c r="D469" s="781"/>
    </row>
    <row r="470" spans="4:4">
      <c r="D470" s="781"/>
    </row>
    <row r="471" spans="4:4">
      <c r="D471" s="781"/>
    </row>
    <row r="472" spans="4:4">
      <c r="D472" s="781"/>
    </row>
    <row r="473" spans="4:4">
      <c r="D473" s="781"/>
    </row>
    <row r="474" spans="4:4">
      <c r="D474" s="781"/>
    </row>
    <row r="475" spans="4:4">
      <c r="D475" s="781"/>
    </row>
    <row r="476" spans="4:4">
      <c r="D476" s="781"/>
    </row>
    <row r="477" spans="4:4">
      <c r="D477" s="781"/>
    </row>
    <row r="478" spans="4:4">
      <c r="D478" s="781"/>
    </row>
    <row r="479" spans="4:4">
      <c r="D479" s="781"/>
    </row>
    <row r="480" spans="4:4">
      <c r="D480" s="781"/>
    </row>
    <row r="481" spans="4:4">
      <c r="D481" s="781"/>
    </row>
    <row r="482" spans="4:4">
      <c r="D482" s="781"/>
    </row>
    <row r="483" spans="4:4">
      <c r="D483" s="781"/>
    </row>
    <row r="484" spans="4:4">
      <c r="D484" s="781"/>
    </row>
    <row r="485" spans="4:4">
      <c r="D485" s="781"/>
    </row>
    <row r="486" spans="4:4">
      <c r="D486" s="781"/>
    </row>
    <row r="487" spans="4:4">
      <c r="D487" s="781"/>
    </row>
    <row r="488" spans="4:4">
      <c r="D488" s="781"/>
    </row>
    <row r="489" spans="4:4">
      <c r="D489" s="781"/>
    </row>
    <row r="490" spans="4:4">
      <c r="D490" s="781"/>
    </row>
    <row r="491" spans="4:4">
      <c r="D491" s="781"/>
    </row>
    <row r="492" spans="4:4">
      <c r="D492" s="781"/>
    </row>
    <row r="493" spans="4:4">
      <c r="D493" s="781"/>
    </row>
    <row r="494" spans="4:4">
      <c r="D494" s="781"/>
    </row>
    <row r="495" spans="4:4">
      <c r="D495" s="781"/>
    </row>
    <row r="496" spans="4:4">
      <c r="D496" s="781"/>
    </row>
    <row r="497" spans="4:4">
      <c r="D497" s="781"/>
    </row>
    <row r="498" spans="4:4">
      <c r="D498" s="781"/>
    </row>
    <row r="499" spans="4:4">
      <c r="D499" s="781"/>
    </row>
    <row r="500" spans="4:4">
      <c r="D500" s="781"/>
    </row>
    <row r="501" spans="4:4">
      <c r="D501" s="781"/>
    </row>
    <row r="502" spans="4:4">
      <c r="D502" s="781"/>
    </row>
    <row r="503" spans="4:4">
      <c r="D503" s="781"/>
    </row>
    <row r="504" spans="4:4">
      <c r="D504" s="781"/>
    </row>
    <row r="505" spans="4:4">
      <c r="D505" s="781"/>
    </row>
    <row r="506" spans="4:4">
      <c r="D506" s="781"/>
    </row>
    <row r="507" spans="4:4">
      <c r="D507" s="781"/>
    </row>
    <row r="508" spans="4:4">
      <c r="D508" s="781"/>
    </row>
    <row r="509" spans="4:4">
      <c r="D509" s="781"/>
    </row>
    <row r="510" spans="4:4">
      <c r="D510" s="781"/>
    </row>
    <row r="511" spans="4:4">
      <c r="D511" s="781"/>
    </row>
    <row r="512" spans="4:4">
      <c r="D512" s="781"/>
    </row>
    <row r="513" spans="4:4">
      <c r="D513" s="781"/>
    </row>
    <row r="514" spans="4:4">
      <c r="D514" s="781"/>
    </row>
    <row r="515" spans="4:4">
      <c r="D515" s="781"/>
    </row>
    <row r="516" spans="4:4">
      <c r="D516" s="781"/>
    </row>
    <row r="517" spans="4:4">
      <c r="D517" s="781"/>
    </row>
    <row r="518" spans="4:4">
      <c r="D518" s="781"/>
    </row>
    <row r="519" spans="4:4">
      <c r="D519" s="781"/>
    </row>
    <row r="520" spans="4:4">
      <c r="D520" s="781"/>
    </row>
    <row r="521" spans="4:4">
      <c r="D521" s="781"/>
    </row>
    <row r="522" spans="4:4">
      <c r="D522" s="781"/>
    </row>
    <row r="523" spans="4:4">
      <c r="D523" s="781"/>
    </row>
    <row r="524" spans="4:4">
      <c r="D524" s="781"/>
    </row>
    <row r="525" spans="4:4">
      <c r="D525" s="781"/>
    </row>
    <row r="526" spans="4:4">
      <c r="D526" s="781"/>
    </row>
    <row r="527" spans="4:4">
      <c r="D527" s="781"/>
    </row>
    <row r="528" spans="4:4">
      <c r="D528" s="781"/>
    </row>
    <row r="529" spans="4:4">
      <c r="D529" s="781"/>
    </row>
    <row r="530" spans="4:4">
      <c r="D530" s="781"/>
    </row>
    <row r="531" spans="4:4">
      <c r="D531" s="781"/>
    </row>
    <row r="532" spans="4:4">
      <c r="D532" s="781"/>
    </row>
    <row r="533" spans="4:4">
      <c r="D533" s="781"/>
    </row>
    <row r="534" spans="4:4">
      <c r="D534" s="781"/>
    </row>
    <row r="535" spans="4:4">
      <c r="D535" s="781"/>
    </row>
    <row r="536" spans="4:4">
      <c r="D536" s="781"/>
    </row>
    <row r="537" spans="4:4">
      <c r="D537" s="781"/>
    </row>
    <row r="538" spans="4:4">
      <c r="D538" s="781"/>
    </row>
    <row r="539" spans="4:4">
      <c r="D539" s="781"/>
    </row>
    <row r="540" spans="4:4">
      <c r="D540" s="781"/>
    </row>
    <row r="541" spans="4:4">
      <c r="D541" s="781"/>
    </row>
    <row r="542" spans="4:4">
      <c r="D542" s="781"/>
    </row>
    <row r="543" spans="4:4">
      <c r="D543" s="781"/>
    </row>
    <row r="544" spans="4:4">
      <c r="D544" s="781"/>
    </row>
    <row r="545" spans="4:4">
      <c r="D545" s="781"/>
    </row>
    <row r="546" spans="4:4">
      <c r="D546" s="781"/>
    </row>
    <row r="547" spans="4:4">
      <c r="D547" s="781"/>
    </row>
    <row r="548" spans="4:4">
      <c r="D548" s="781"/>
    </row>
    <row r="549" spans="4:4">
      <c r="D549" s="781"/>
    </row>
    <row r="550" spans="4:4">
      <c r="D550" s="781"/>
    </row>
    <row r="551" spans="4:4">
      <c r="D551" s="781"/>
    </row>
    <row r="552" spans="4:4">
      <c r="D552" s="781"/>
    </row>
    <row r="553" spans="4:4">
      <c r="D553" s="781"/>
    </row>
    <row r="554" spans="4:4">
      <c r="D554" s="781"/>
    </row>
    <row r="555" spans="4:4">
      <c r="D555" s="781"/>
    </row>
    <row r="556" spans="4:4">
      <c r="D556" s="781"/>
    </row>
    <row r="557" spans="4:4">
      <c r="D557" s="781"/>
    </row>
    <row r="558" spans="4:4">
      <c r="D558" s="781"/>
    </row>
    <row r="559" spans="4:4">
      <c r="D559" s="781"/>
    </row>
    <row r="560" spans="4:4">
      <c r="D560" s="781"/>
    </row>
    <row r="561" spans="4:4">
      <c r="D561" s="781"/>
    </row>
    <row r="562" spans="4:4">
      <c r="D562" s="781"/>
    </row>
    <row r="563" spans="4:4">
      <c r="D563" s="781"/>
    </row>
    <row r="564" spans="4:4">
      <c r="D564" s="781"/>
    </row>
    <row r="565" spans="4:4">
      <c r="D565" s="781"/>
    </row>
    <row r="566" spans="4:4">
      <c r="D566" s="781"/>
    </row>
    <row r="567" spans="4:4">
      <c r="D567" s="781"/>
    </row>
    <row r="568" spans="4:4">
      <c r="D568" s="781"/>
    </row>
    <row r="569" spans="4:4">
      <c r="D569" s="781"/>
    </row>
    <row r="570" spans="4:4">
      <c r="D570" s="781"/>
    </row>
    <row r="571" spans="4:4">
      <c r="D571" s="781"/>
    </row>
    <row r="572" spans="4:4">
      <c r="D572" s="781"/>
    </row>
    <row r="573" spans="4:4">
      <c r="D573" s="781"/>
    </row>
    <row r="574" spans="4:4">
      <c r="D574" s="781"/>
    </row>
    <row r="575" spans="4:4">
      <c r="D575" s="781"/>
    </row>
    <row r="576" spans="4:4">
      <c r="D576" s="781"/>
    </row>
    <row r="577" spans="4:4">
      <c r="D577" s="781"/>
    </row>
    <row r="578" spans="4:4">
      <c r="D578" s="781"/>
    </row>
    <row r="579" spans="4:4">
      <c r="D579" s="781"/>
    </row>
    <row r="580" spans="4:4">
      <c r="D580" s="781"/>
    </row>
    <row r="581" spans="4:4">
      <c r="D581" s="781"/>
    </row>
    <row r="582" spans="4:4">
      <c r="D582" s="781"/>
    </row>
    <row r="583" spans="4:4">
      <c r="D583" s="781"/>
    </row>
    <row r="584" spans="4:4">
      <c r="D584" s="781"/>
    </row>
    <row r="585" spans="4:4">
      <c r="D585" s="781"/>
    </row>
    <row r="586" spans="4:4">
      <c r="D586" s="781"/>
    </row>
    <row r="587" spans="4:4">
      <c r="D587" s="781"/>
    </row>
    <row r="588" spans="4:4">
      <c r="D588" s="781"/>
    </row>
    <row r="589" spans="4:4">
      <c r="D589" s="781"/>
    </row>
    <row r="590" spans="4:4">
      <c r="D590" s="781"/>
    </row>
    <row r="591" spans="4:4">
      <c r="D591" s="781"/>
    </row>
    <row r="592" spans="4:4">
      <c r="D592" s="781"/>
    </row>
    <row r="593" spans="4:4">
      <c r="D593" s="781"/>
    </row>
    <row r="594" spans="4:4">
      <c r="D594" s="781"/>
    </row>
    <row r="595" spans="4:4">
      <c r="D595" s="781"/>
    </row>
    <row r="596" spans="4:4">
      <c r="D596" s="781"/>
    </row>
    <row r="597" spans="4:4">
      <c r="D597" s="781"/>
    </row>
    <row r="598" spans="4:4">
      <c r="D598" s="781"/>
    </row>
    <row r="599" spans="4:4">
      <c r="D599" s="781"/>
    </row>
    <row r="600" spans="4:4">
      <c r="D600" s="781"/>
    </row>
    <row r="601" spans="4:4">
      <c r="D601" s="781"/>
    </row>
    <row r="602" spans="4:4">
      <c r="D602" s="781"/>
    </row>
    <row r="603" spans="4:4">
      <c r="D603" s="781"/>
    </row>
    <row r="604" spans="4:4">
      <c r="D604" s="781"/>
    </row>
    <row r="605" spans="4:4">
      <c r="D605" s="781"/>
    </row>
    <row r="606" spans="4:4">
      <c r="D606" s="781"/>
    </row>
    <row r="607" spans="4:4">
      <c r="D607" s="781"/>
    </row>
    <row r="608" spans="4:4">
      <c r="D608" s="781"/>
    </row>
    <row r="609" spans="4:4">
      <c r="D609" s="781"/>
    </row>
    <row r="610" spans="4:4">
      <c r="D610" s="781"/>
    </row>
    <row r="611" spans="4:4">
      <c r="D611" s="781"/>
    </row>
    <row r="612" spans="4:4">
      <c r="D612" s="781"/>
    </row>
    <row r="613" spans="4:4">
      <c r="D613" s="781"/>
    </row>
    <row r="614" spans="4:4">
      <c r="D614" s="781"/>
    </row>
    <row r="615" spans="4:4">
      <c r="D615" s="781"/>
    </row>
    <row r="616" spans="4:4">
      <c r="D616" s="781"/>
    </row>
    <row r="617" spans="4:4">
      <c r="D617" s="781"/>
    </row>
    <row r="618" spans="4:4">
      <c r="D618" s="781"/>
    </row>
    <row r="619" spans="4:4">
      <c r="D619" s="781"/>
    </row>
    <row r="620" spans="4:4">
      <c r="D620" s="781"/>
    </row>
    <row r="621" spans="4:4">
      <c r="D621" s="781"/>
    </row>
    <row r="622" spans="4:4">
      <c r="D622" s="781"/>
    </row>
    <row r="623" spans="4:4">
      <c r="D623" s="781"/>
    </row>
    <row r="624" spans="4:4">
      <c r="D624" s="781"/>
    </row>
    <row r="625" spans="4:4">
      <c r="D625" s="781"/>
    </row>
    <row r="626" spans="4:4">
      <c r="D626" s="781"/>
    </row>
    <row r="627" spans="4:4">
      <c r="D627" s="781"/>
    </row>
    <row r="628" spans="4:4">
      <c r="D628" s="781"/>
    </row>
    <row r="629" spans="4:4">
      <c r="D629" s="781"/>
    </row>
    <row r="630" spans="4:4">
      <c r="D630" s="781"/>
    </row>
    <row r="631" spans="4:4">
      <c r="D631" s="781"/>
    </row>
    <row r="632" spans="4:4">
      <c r="D632" s="781"/>
    </row>
    <row r="633" spans="4:4">
      <c r="D633" s="781"/>
    </row>
    <row r="634" spans="4:4">
      <c r="D634" s="781"/>
    </row>
    <row r="635" spans="4:4">
      <c r="D635" s="781"/>
    </row>
    <row r="636" spans="4:4">
      <c r="D636" s="781"/>
    </row>
    <row r="637" spans="4:4">
      <c r="D637" s="781"/>
    </row>
    <row r="638" spans="4:4">
      <c r="D638" s="781"/>
    </row>
    <row r="639" spans="4:4">
      <c r="D639" s="781"/>
    </row>
    <row r="640" spans="4:4">
      <c r="D640" s="781"/>
    </row>
    <row r="641" spans="4:4">
      <c r="D641" s="781"/>
    </row>
    <row r="642" spans="4:4">
      <c r="D642" s="781"/>
    </row>
    <row r="643" spans="4:4">
      <c r="D643" s="781"/>
    </row>
    <row r="644" spans="4:4">
      <c r="D644" s="781"/>
    </row>
    <row r="645" spans="4:4">
      <c r="D645" s="781"/>
    </row>
    <row r="646" spans="4:4">
      <c r="D646" s="781"/>
    </row>
    <row r="647" spans="4:4">
      <c r="D647" s="781"/>
    </row>
    <row r="648" spans="4:4">
      <c r="D648" s="781"/>
    </row>
    <row r="649" spans="4:4">
      <c r="D649" s="781"/>
    </row>
    <row r="650" spans="4:4">
      <c r="D650" s="781"/>
    </row>
    <row r="651" spans="4:4">
      <c r="D651" s="781"/>
    </row>
    <row r="652" spans="4:4">
      <c r="D652" s="781"/>
    </row>
    <row r="653" spans="4:4">
      <c r="D653" s="781"/>
    </row>
    <row r="654" spans="4:4">
      <c r="D654" s="781"/>
    </row>
    <row r="655" spans="4:4">
      <c r="D655" s="781"/>
    </row>
    <row r="656" spans="4:4">
      <c r="D656" s="781"/>
    </row>
    <row r="657" spans="4:4">
      <c r="D657" s="781"/>
    </row>
    <row r="658" spans="4:4">
      <c r="D658" s="781"/>
    </row>
    <row r="659" spans="4:4">
      <c r="D659" s="781"/>
    </row>
    <row r="660" spans="4:4">
      <c r="D660" s="781"/>
    </row>
    <row r="661" spans="4:4">
      <c r="D661" s="781"/>
    </row>
    <row r="662" spans="4:4">
      <c r="D662" s="781"/>
    </row>
    <row r="663" spans="4:4">
      <c r="D663" s="781"/>
    </row>
    <row r="664" spans="4:4">
      <c r="D664" s="781"/>
    </row>
    <row r="665" spans="4:4">
      <c r="D665" s="781"/>
    </row>
    <row r="666" spans="4:4">
      <c r="D666" s="781"/>
    </row>
    <row r="667" spans="4:4">
      <c r="D667" s="781"/>
    </row>
    <row r="668" spans="4:4">
      <c r="D668" s="781"/>
    </row>
    <row r="669" spans="4:4">
      <c r="D669" s="781"/>
    </row>
    <row r="670" spans="4:4">
      <c r="D670" s="781"/>
    </row>
    <row r="671" spans="4:4">
      <c r="D671" s="781"/>
    </row>
    <row r="672" spans="4:4">
      <c r="D672" s="781"/>
    </row>
    <row r="673" spans="4:4">
      <c r="D673" s="781"/>
    </row>
    <row r="674" spans="4:4">
      <c r="D674" s="781"/>
    </row>
    <row r="675" spans="4:4">
      <c r="D675" s="781"/>
    </row>
    <row r="676" spans="4:4">
      <c r="D676" s="781"/>
    </row>
    <row r="677" spans="4:4">
      <c r="D677" s="781"/>
    </row>
    <row r="678" spans="4:4">
      <c r="D678" s="781"/>
    </row>
    <row r="679" spans="4:4">
      <c r="D679" s="781"/>
    </row>
    <row r="680" spans="4:4">
      <c r="D680" s="781"/>
    </row>
    <row r="681" spans="4:4">
      <c r="D681" s="781"/>
    </row>
    <row r="682" spans="4:4">
      <c r="D682" s="781"/>
    </row>
    <row r="683" spans="4:4">
      <c r="D683" s="781"/>
    </row>
    <row r="684" spans="4:4">
      <c r="D684" s="781"/>
    </row>
    <row r="685" spans="4:4">
      <c r="D685" s="781"/>
    </row>
    <row r="686" spans="4:4">
      <c r="D686" s="781"/>
    </row>
    <row r="687" spans="4:4">
      <c r="D687" s="781"/>
    </row>
    <row r="688" spans="4:4">
      <c r="D688" s="781"/>
    </row>
    <row r="689" spans="4:4">
      <c r="D689" s="781"/>
    </row>
    <row r="690" spans="4:4">
      <c r="D690" s="781"/>
    </row>
    <row r="691" spans="4:4">
      <c r="D691" s="781"/>
    </row>
    <row r="692" spans="4:4">
      <c r="D692" s="781"/>
    </row>
    <row r="693" spans="4:4">
      <c r="D693" s="781"/>
    </row>
    <row r="694" spans="4:4">
      <c r="D694" s="781"/>
    </row>
    <row r="695" spans="4:4">
      <c r="D695" s="781"/>
    </row>
    <row r="696" spans="4:4">
      <c r="D696" s="781"/>
    </row>
    <row r="697" spans="4:4">
      <c r="D697" s="781"/>
    </row>
    <row r="698" spans="4:4">
      <c r="D698" s="781"/>
    </row>
    <row r="699" spans="4:4">
      <c r="D699" s="781"/>
    </row>
    <row r="700" spans="4:4">
      <c r="D700" s="781"/>
    </row>
    <row r="701" spans="4:4">
      <c r="D701" s="781"/>
    </row>
    <row r="702" spans="4:4">
      <c r="D702" s="781"/>
    </row>
    <row r="703" spans="4:4">
      <c r="D703" s="781"/>
    </row>
    <row r="704" spans="4:4">
      <c r="D704" s="781"/>
    </row>
    <row r="705" spans="4:4">
      <c r="D705" s="781"/>
    </row>
    <row r="706" spans="4:4">
      <c r="D706" s="781"/>
    </row>
    <row r="707" spans="4:4">
      <c r="D707" s="781"/>
    </row>
    <row r="708" spans="4:4">
      <c r="D708" s="781"/>
    </row>
    <row r="709" spans="4:4">
      <c r="D709" s="781"/>
    </row>
    <row r="710" spans="4:4">
      <c r="D710" s="781"/>
    </row>
    <row r="711" spans="4:4">
      <c r="D711" s="781"/>
    </row>
    <row r="712" spans="4:4">
      <c r="D712" s="781"/>
    </row>
    <row r="713" spans="4:4">
      <c r="D713" s="781"/>
    </row>
    <row r="714" spans="4:4">
      <c r="D714" s="781"/>
    </row>
    <row r="715" spans="4:4">
      <c r="D715" s="781"/>
    </row>
    <row r="716" spans="4:4">
      <c r="D716" s="781"/>
    </row>
    <row r="717" spans="4:4">
      <c r="D717" s="781"/>
    </row>
    <row r="718" spans="4:4">
      <c r="D718" s="781"/>
    </row>
    <row r="719" spans="4:4">
      <c r="D719" s="781"/>
    </row>
    <row r="720" spans="4:4">
      <c r="D720" s="781"/>
    </row>
    <row r="721" spans="4:4">
      <c r="D721" s="781"/>
    </row>
    <row r="722" spans="4:4">
      <c r="D722" s="781"/>
    </row>
    <row r="723" spans="4:4">
      <c r="D723" s="781"/>
    </row>
    <row r="724" spans="4:4">
      <c r="D724" s="781"/>
    </row>
    <row r="725" spans="4:4">
      <c r="D725" s="781"/>
    </row>
    <row r="726" spans="4:4">
      <c r="D726" s="781"/>
    </row>
    <row r="727" spans="4:4">
      <c r="D727" s="781"/>
    </row>
    <row r="728" spans="4:4">
      <c r="D728" s="781"/>
    </row>
    <row r="729" spans="4:4">
      <c r="D729" s="781"/>
    </row>
    <row r="730" spans="4:4">
      <c r="D730" s="781"/>
    </row>
    <row r="731" spans="4:4">
      <c r="D731" s="781"/>
    </row>
    <row r="732" spans="4:4">
      <c r="D732" s="781"/>
    </row>
    <row r="733" spans="4:4">
      <c r="D733" s="781"/>
    </row>
    <row r="734" spans="4:4">
      <c r="D734" s="781"/>
    </row>
    <row r="735" spans="4:4">
      <c r="D735" s="781"/>
    </row>
    <row r="736" spans="4:4">
      <c r="D736" s="781"/>
    </row>
    <row r="737" spans="4:4">
      <c r="D737" s="781"/>
    </row>
    <row r="738" spans="4:4">
      <c r="D738" s="781"/>
    </row>
    <row r="739" spans="4:4">
      <c r="D739" s="781"/>
    </row>
    <row r="740" spans="4:4">
      <c r="D740" s="781"/>
    </row>
    <row r="741" spans="4:4">
      <c r="D741" s="781"/>
    </row>
    <row r="742" spans="4:4">
      <c r="D742" s="781"/>
    </row>
    <row r="743" spans="4:4">
      <c r="D743" s="781"/>
    </row>
    <row r="744" spans="4:4">
      <c r="D744" s="781"/>
    </row>
    <row r="745" spans="4:4">
      <c r="D745" s="781"/>
    </row>
    <row r="746" spans="4:4">
      <c r="D746" s="781"/>
    </row>
    <row r="747" spans="4:4">
      <c r="D747" s="781"/>
    </row>
    <row r="748" spans="4:4">
      <c r="D748" s="781"/>
    </row>
    <row r="749" spans="4:4">
      <c r="D749" s="781"/>
    </row>
    <row r="750" spans="4:4">
      <c r="D750" s="781"/>
    </row>
    <row r="751" spans="4:4">
      <c r="D751" s="781"/>
    </row>
    <row r="752" spans="4:4">
      <c r="D752" s="781"/>
    </row>
    <row r="753" spans="4:4">
      <c r="D753" s="781"/>
    </row>
    <row r="754" spans="4:4">
      <c r="D754" s="781"/>
    </row>
    <row r="755" spans="4:4">
      <c r="D755" s="781"/>
    </row>
    <row r="756" spans="4:4">
      <c r="D756" s="781"/>
    </row>
    <row r="757" spans="4:4">
      <c r="D757" s="781"/>
    </row>
    <row r="758" spans="4:4">
      <c r="D758" s="781"/>
    </row>
    <row r="759" spans="4:4">
      <c r="D759" s="781"/>
    </row>
    <row r="760" spans="4:4">
      <c r="D760" s="781"/>
    </row>
    <row r="761" spans="4:4">
      <c r="D761" s="781"/>
    </row>
    <row r="762" spans="4:4">
      <c r="D762" s="781"/>
    </row>
    <row r="763" spans="4:4">
      <c r="D763" s="781"/>
    </row>
    <row r="764" spans="4:4">
      <c r="D764" s="781"/>
    </row>
    <row r="765" spans="4:4">
      <c r="D765" s="781"/>
    </row>
    <row r="766" spans="4:4">
      <c r="D766" s="781"/>
    </row>
    <row r="767" spans="4:4">
      <c r="D767" s="781"/>
    </row>
    <row r="768" spans="4:4">
      <c r="D768" s="781"/>
    </row>
    <row r="769" spans="4:4">
      <c r="D769" s="781"/>
    </row>
    <row r="770" spans="4:4">
      <c r="D770" s="781"/>
    </row>
    <row r="771" spans="4:4">
      <c r="D771" s="781"/>
    </row>
    <row r="772" spans="4:4">
      <c r="D772" s="781"/>
    </row>
    <row r="773" spans="4:4">
      <c r="D773" s="781"/>
    </row>
    <row r="774" spans="4:4">
      <c r="D774" s="781"/>
    </row>
    <row r="775" spans="4:4">
      <c r="D775" s="781"/>
    </row>
    <row r="776" spans="4:4">
      <c r="D776" s="781"/>
    </row>
    <row r="777" spans="4:4">
      <c r="D777" s="781"/>
    </row>
    <row r="778" spans="4:4">
      <c r="D778" s="781"/>
    </row>
    <row r="779" spans="4:4">
      <c r="D779" s="781"/>
    </row>
    <row r="780" spans="4:4">
      <c r="D780" s="781"/>
    </row>
    <row r="781" spans="4:4">
      <c r="D781" s="781"/>
    </row>
    <row r="782" spans="4:4">
      <c r="D782" s="781"/>
    </row>
    <row r="783" spans="4:4">
      <c r="D783" s="781"/>
    </row>
    <row r="784" spans="4:4">
      <c r="D784" s="781"/>
    </row>
    <row r="785" spans="4:4">
      <c r="D785" s="781"/>
    </row>
    <row r="786" spans="4:4">
      <c r="D786" s="781"/>
    </row>
    <row r="787" spans="4:4">
      <c r="D787" s="781"/>
    </row>
    <row r="788" spans="4:4">
      <c r="D788" s="781"/>
    </row>
    <row r="789" spans="4:4">
      <c r="D789" s="781"/>
    </row>
    <row r="790" spans="4:4">
      <c r="D790" s="781"/>
    </row>
    <row r="791" spans="4:4">
      <c r="D791" s="781"/>
    </row>
    <row r="792" spans="4:4">
      <c r="D792" s="781"/>
    </row>
    <row r="793" spans="4:4">
      <c r="D793" s="781"/>
    </row>
    <row r="794" spans="4:4">
      <c r="D794" s="781"/>
    </row>
    <row r="795" spans="4:4">
      <c r="D795" s="781"/>
    </row>
    <row r="796" spans="4:4">
      <c r="D796" s="781"/>
    </row>
    <row r="797" spans="4:4">
      <c r="D797" s="781"/>
    </row>
    <row r="798" spans="4:4">
      <c r="D798" s="781"/>
    </row>
    <row r="799" spans="4:4">
      <c r="D799" s="781"/>
    </row>
    <row r="800" spans="4:4">
      <c r="D800" s="781"/>
    </row>
    <row r="801" spans="4:4">
      <c r="D801" s="781"/>
    </row>
    <row r="802" spans="4:4">
      <c r="D802" s="781"/>
    </row>
    <row r="803" spans="4:4">
      <c r="D803" s="781"/>
    </row>
    <row r="804" spans="4:4">
      <c r="D804" s="781"/>
    </row>
    <row r="805" spans="4:4">
      <c r="D805" s="781"/>
    </row>
    <row r="806" spans="4:4">
      <c r="D806" s="781"/>
    </row>
    <row r="807" spans="4:4">
      <c r="D807" s="781"/>
    </row>
    <row r="808" spans="4:4">
      <c r="D808" s="781"/>
    </row>
    <row r="809" spans="4:4">
      <c r="D809" s="781"/>
    </row>
    <row r="810" spans="4:4">
      <c r="D810" s="781"/>
    </row>
    <row r="811" spans="4:4">
      <c r="D811" s="781"/>
    </row>
    <row r="812" spans="4:4">
      <c r="D812" s="781"/>
    </row>
    <row r="813" spans="4:4">
      <c r="D813" s="781"/>
    </row>
    <row r="814" spans="4:4">
      <c r="D814" s="781"/>
    </row>
    <row r="815" spans="4:4">
      <c r="D815" s="781"/>
    </row>
    <row r="816" spans="4:4">
      <c r="D816" s="781"/>
    </row>
    <row r="817" spans="4:4">
      <c r="D817" s="781"/>
    </row>
    <row r="818" spans="4:4">
      <c r="D818" s="781"/>
    </row>
    <row r="819" spans="4:4">
      <c r="D819" s="781"/>
    </row>
    <row r="820" spans="4:4">
      <c r="D820" s="781"/>
    </row>
    <row r="821" spans="4:4">
      <c r="D821" s="781"/>
    </row>
    <row r="822" spans="4:4">
      <c r="D822" s="781"/>
    </row>
    <row r="823" spans="4:4">
      <c r="D823" s="781"/>
    </row>
    <row r="824" spans="4:4">
      <c r="D824" s="781"/>
    </row>
    <row r="825" spans="4:4">
      <c r="D825" s="781"/>
    </row>
    <row r="826" spans="4:4">
      <c r="D826" s="781"/>
    </row>
  </sheetData>
  <sheetProtection algorithmName="SHA-512" hashValue="p3U26XbsCs+4AzTesWYJytkwociNJYshZAEx6akgly/+ZiQOSyR1WBiPxsqaasdZ3EwYUFBdEo6YKeOa0zwaEA==" saltValue="RPjVz4hQ58IKDejE3HEKGg==" spinCount="100000" sheet="1" objects="1" scenarios="1"/>
  <pageMargins left="1.1811023622047245" right="0.23622047244094491" top="0.78740157480314965" bottom="0.78740157480314965" header="0.31496062992125984" footer="0.31496062992125984"/>
  <pageSetup paperSize="9" scale="92" orientation="portrait" r:id="rId1"/>
  <headerFooter>
    <oddHeader xml:space="preserve">&amp;C&amp;10&amp;EPROJEKTANTSKI POPIS S PREDIZMERAMI IN STROŠKOVNO OCENO
</oddHeader>
    <oddFooter>&amp;R&amp;10Stran &amp;P/&amp;N</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rgb="FFFF0000"/>
  </sheetPr>
  <dimension ref="A1:F40"/>
  <sheetViews>
    <sheetView view="pageBreakPreview" topLeftCell="A7" zoomScaleNormal="110" zoomScaleSheetLayoutView="100" workbookViewId="0">
      <selection sqref="A1:XFD1048576"/>
    </sheetView>
  </sheetViews>
  <sheetFormatPr defaultColWidth="9" defaultRowHeight="15"/>
  <cols>
    <col min="1" max="1" width="9.5" style="41" customWidth="1"/>
    <col min="2" max="2" width="50.75" style="14" customWidth="1"/>
    <col min="3" max="3" width="5.625" style="10" customWidth="1"/>
    <col min="4" max="4" width="9.375" style="4" customWidth="1"/>
    <col min="5" max="5" width="12.875" style="11" customWidth="1"/>
    <col min="6" max="6" width="10.25" style="12" customWidth="1"/>
    <col min="7" max="10" width="9" style="12"/>
    <col min="11" max="11" width="10.125" style="12" customWidth="1"/>
    <col min="12" max="16384" width="9" style="12"/>
  </cols>
  <sheetData>
    <row r="1" spans="1:6" s="143" customFormat="1" ht="15.75">
      <c r="A1" s="40"/>
      <c r="B1" s="137"/>
      <c r="C1" s="138"/>
      <c r="D1" s="139"/>
      <c r="E1" s="141"/>
      <c r="F1" s="142"/>
    </row>
    <row r="2" spans="1:6" customFormat="1" ht="15.75">
      <c r="A2" s="1343" t="s">
        <v>2225</v>
      </c>
      <c r="B2" s="1344"/>
    </row>
    <row r="3" spans="1:6" customFormat="1" ht="15.75">
      <c r="A3" s="1343" t="s">
        <v>1574</v>
      </c>
      <c r="B3" s="1344"/>
    </row>
    <row r="4" spans="1:6" customFormat="1" ht="14.25">
      <c r="A4" s="1365" t="s">
        <v>1575</v>
      </c>
      <c r="B4" s="1366"/>
      <c r="C4" s="127"/>
      <c r="D4" s="127"/>
    </row>
    <row r="5" spans="1:6" customFormat="1" ht="14.25">
      <c r="B5" s="127"/>
      <c r="C5" s="127"/>
      <c r="D5" s="127"/>
    </row>
    <row r="6" spans="1:6" customFormat="1" ht="14.25">
      <c r="B6" s="127"/>
      <c r="C6" s="127"/>
      <c r="D6" s="127"/>
    </row>
    <row r="7" spans="1:6" customFormat="1" ht="15.75">
      <c r="A7" s="312"/>
      <c r="B7" s="722" t="s">
        <v>1660</v>
      </c>
      <c r="C7" s="723"/>
      <c r="D7" s="723"/>
      <c r="E7" s="725"/>
    </row>
    <row r="8" spans="1:6" customFormat="1">
      <c r="A8" s="726"/>
      <c r="B8" s="727" t="s">
        <v>1661</v>
      </c>
      <c r="C8" s="677"/>
      <c r="D8" s="677"/>
      <c r="E8" s="694">
        <f>'EL Javna razsvetljava'!F115</f>
        <v>0</v>
      </c>
    </row>
    <row r="9" spans="1:6" customFormat="1">
      <c r="A9" s="312"/>
      <c r="B9" s="727" t="s">
        <v>1662</v>
      </c>
      <c r="C9" s="677"/>
      <c r="D9" s="677"/>
      <c r="E9" s="694">
        <f>'EL Javna razsvetljava'!F116</f>
        <v>0</v>
      </c>
    </row>
    <row r="10" spans="1:6" customFormat="1">
      <c r="A10" s="312"/>
      <c r="B10" s="727" t="s">
        <v>1663</v>
      </c>
      <c r="C10" s="677"/>
      <c r="D10" s="677"/>
      <c r="E10" s="694">
        <f>'EL Javna razsvetljava'!F117</f>
        <v>0</v>
      </c>
    </row>
    <row r="11" spans="1:6" customFormat="1">
      <c r="A11" s="312"/>
      <c r="B11" s="727" t="s">
        <v>1664</v>
      </c>
      <c r="C11" s="677"/>
      <c r="D11" s="677"/>
      <c r="E11" s="694">
        <f>'EL Javna razsvetljava'!F118</f>
        <v>0</v>
      </c>
    </row>
    <row r="12" spans="1:6" customFormat="1">
      <c r="A12" s="312"/>
      <c r="B12" s="727" t="s">
        <v>1139</v>
      </c>
      <c r="C12" s="677"/>
      <c r="D12" s="677"/>
      <c r="E12" s="694">
        <f>'EL Javna razsvetljava'!F119</f>
        <v>0</v>
      </c>
    </row>
    <row r="13" spans="1:6" customFormat="1">
      <c r="A13" s="312"/>
      <c r="B13" s="727" t="s">
        <v>1665</v>
      </c>
      <c r="C13" s="677"/>
      <c r="D13" s="677"/>
      <c r="E13" s="694">
        <f>'EL Javna razsvetljava'!F120</f>
        <v>0</v>
      </c>
    </row>
    <row r="14" spans="1:6" customFormat="1">
      <c r="A14" s="312"/>
      <c r="B14" s="728" t="s">
        <v>1666</v>
      </c>
      <c r="C14" s="723"/>
      <c r="D14" s="723"/>
      <c r="E14" s="725">
        <f>'EL Javna razsvetljava'!F121</f>
        <v>0</v>
      </c>
    </row>
    <row r="15" spans="1:6" customFormat="1">
      <c r="A15" s="312"/>
      <c r="B15" s="771"/>
      <c r="C15" s="772"/>
      <c r="D15" s="772" t="s">
        <v>1667</v>
      </c>
      <c r="E15" s="718">
        <f>SUM(E8:E14)</f>
        <v>0</v>
      </c>
    </row>
    <row r="16" spans="1:6" customFormat="1" ht="14.25">
      <c r="A16" s="312"/>
      <c r="B16" s="692"/>
      <c r="C16" s="677"/>
      <c r="D16" s="677"/>
      <c r="E16" s="720"/>
    </row>
    <row r="17" spans="1:5" s="150" customFormat="1">
      <c r="A17" s="312"/>
      <c r="B17" s="692"/>
      <c r="C17" s="677"/>
      <c r="D17" s="677"/>
      <c r="E17" s="720"/>
    </row>
    <row r="18" spans="1:5" s="150" customFormat="1">
      <c r="A18" s="644"/>
      <c r="B18" s="692"/>
      <c r="C18" s="733"/>
      <c r="D18" s="677"/>
      <c r="E18" s="718"/>
    </row>
    <row r="19" spans="1:5" s="150" customFormat="1">
      <c r="A19"/>
      <c r="B19" s="735" t="s">
        <v>1668</v>
      </c>
      <c r="C19"/>
      <c r="D19"/>
      <c r="E19" s="736"/>
    </row>
    <row r="20" spans="1:5" s="150" customFormat="1">
      <c r="A20" s="612"/>
      <c r="B20" s="618"/>
      <c r="C20" s="616"/>
      <c r="D20" s="616"/>
      <c r="E20" s="146"/>
    </row>
    <row r="21" spans="1:5" s="150" customFormat="1">
      <c r="A21" s="612"/>
      <c r="B21" s="615"/>
      <c r="C21" s="616"/>
      <c r="D21" s="616"/>
      <c r="E21" s="146"/>
    </row>
    <row r="22" spans="1:5" customFormat="1">
      <c r="A22" s="1345" t="s">
        <v>1446</v>
      </c>
      <c r="B22" s="1346"/>
      <c r="C22" s="512"/>
      <c r="D22" s="515"/>
    </row>
    <row r="23" spans="1:5" customFormat="1" ht="14.25">
      <c r="A23" s="127"/>
      <c r="B23" s="127"/>
      <c r="C23" s="127"/>
      <c r="D23" s="127"/>
    </row>
    <row r="24" spans="1:5" customFormat="1" ht="36" customHeight="1">
      <c r="A24" s="1347" t="s">
        <v>1447</v>
      </c>
      <c r="B24" s="1347"/>
      <c r="C24" s="1347"/>
      <c r="D24" s="1347"/>
    </row>
    <row r="25" spans="1:5" s="150" customFormat="1" ht="15.75">
      <c r="A25" s="40"/>
      <c r="B25" s="152"/>
      <c r="C25" s="153"/>
      <c r="D25" s="140"/>
      <c r="E25" s="146"/>
    </row>
    <row r="26" spans="1:5" s="150" customFormat="1" ht="15.75">
      <c r="A26" s="40"/>
      <c r="B26" s="152"/>
      <c r="C26" s="153"/>
      <c r="D26" s="140"/>
      <c r="E26" s="146"/>
    </row>
    <row r="27" spans="1:5" s="150" customFormat="1" ht="15.75">
      <c r="A27" s="40"/>
      <c r="B27" s="152"/>
      <c r="C27" s="153"/>
      <c r="D27" s="140"/>
      <c r="E27" s="146"/>
    </row>
    <row r="28" spans="1:5" s="150" customFormat="1" ht="15.75">
      <c r="A28" s="40"/>
      <c r="B28" s="152"/>
      <c r="C28" s="153"/>
      <c r="D28" s="140"/>
      <c r="E28" s="146"/>
    </row>
    <row r="29" spans="1:5" s="150" customFormat="1" ht="15.75">
      <c r="A29" s="40"/>
      <c r="B29" s="152"/>
      <c r="C29" s="153"/>
      <c r="D29" s="140"/>
      <c r="E29" s="146"/>
    </row>
    <row r="30" spans="1:5" s="150" customFormat="1" ht="15.75">
      <c r="A30" s="40"/>
      <c r="B30" s="152"/>
      <c r="C30" s="153"/>
      <c r="D30" s="140"/>
      <c r="E30" s="146"/>
    </row>
    <row r="31" spans="1:5" s="150" customFormat="1" ht="15.75">
      <c r="A31" s="40"/>
      <c r="B31" s="152"/>
      <c r="C31" s="153"/>
      <c r="D31" s="140"/>
      <c r="E31" s="146"/>
    </row>
    <row r="32" spans="1:5" s="150" customFormat="1" ht="15.75">
      <c r="A32" s="40"/>
      <c r="B32" s="152"/>
      <c r="C32" s="153"/>
      <c r="D32" s="140"/>
      <c r="E32" s="146"/>
    </row>
    <row r="33" spans="1:5" s="150" customFormat="1" ht="15.75">
      <c r="A33" s="40"/>
      <c r="B33" s="152"/>
      <c r="C33" s="153"/>
      <c r="D33" s="140"/>
      <c r="E33" s="146"/>
    </row>
    <row r="34" spans="1:5" s="150" customFormat="1" ht="15.75">
      <c r="A34" s="40"/>
      <c r="B34" s="152"/>
      <c r="C34" s="153"/>
      <c r="D34" s="140"/>
      <c r="E34" s="146"/>
    </row>
    <row r="35" spans="1:5" s="150" customFormat="1" ht="15.75">
      <c r="A35" s="40"/>
      <c r="B35" s="152"/>
      <c r="C35" s="153"/>
      <c r="D35" s="140"/>
      <c r="E35" s="146"/>
    </row>
    <row r="36" spans="1:5" s="150" customFormat="1" ht="15.75">
      <c r="A36" s="40"/>
      <c r="B36" s="152"/>
      <c r="C36" s="153"/>
      <c r="D36" s="140"/>
      <c r="E36" s="146"/>
    </row>
    <row r="37" spans="1:5" s="150" customFormat="1" ht="15.75">
      <c r="A37" s="40"/>
      <c r="B37" s="155"/>
      <c r="C37" s="145"/>
      <c r="D37" s="140"/>
      <c r="E37" s="146"/>
    </row>
    <row r="38" spans="1:5" s="150" customFormat="1" ht="15.75">
      <c r="A38" s="40"/>
      <c r="B38" s="152"/>
      <c r="C38" s="153"/>
      <c r="D38" s="140"/>
      <c r="E38" s="146"/>
    </row>
    <row r="39" spans="1:5" s="150" customFormat="1" ht="15.75">
      <c r="A39" s="43"/>
      <c r="B39" s="147"/>
      <c r="C39" s="148"/>
      <c r="D39" s="149"/>
      <c r="E39" s="156"/>
    </row>
    <row r="40" spans="1:5" s="150" customFormat="1" ht="15.75">
      <c r="A40" s="40"/>
      <c r="B40" s="155"/>
      <c r="C40" s="145"/>
      <c r="D40" s="140"/>
      <c r="E40" s="146"/>
    </row>
  </sheetData>
  <sheetProtection algorithmName="SHA-512" hashValue="BLmf0hsDMWERhMaTAWmHItxWXmvJYuaxFqDC8MRP1spWFnuaT1qOdVGNJyhnUzDyeg9YG9YB/auu0eHnNA6qtA==" saltValue="q6TIaQeV8QUP/hUOTvubIA==" spinCount="100000" sheet="1" selectLockedCells="1" selectUnlockedCells="1"/>
  <mergeCells count="5">
    <mergeCell ref="A2:B2"/>
    <mergeCell ref="A3:B3"/>
    <mergeCell ref="A4:B4"/>
    <mergeCell ref="A22:B22"/>
    <mergeCell ref="A24:D24"/>
  </mergeCells>
  <pageMargins left="0.98425196850393704" right="0.19685039370078741" top="1.1023622047244095" bottom="0.74803149606299213" header="0.74803149606299213" footer="0.51181102362204722"/>
  <pageSetup paperSize="9" scale="83" firstPageNumber="0" orientation="portrait" r:id="rId1"/>
  <headerFooter alignWithMargins="0">
    <oddHeader>&amp;L&amp;"Times New Roman,Navadno"&amp;8&amp;F&amp;C&amp;"Times New Roman,Navadno"&amp;12&amp;P/&amp;N&amp;R&amp;"Times New Roman,Navadno"&amp;8&amp;A</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J131"/>
  <sheetViews>
    <sheetView view="pageBreakPreview" topLeftCell="A101" zoomScaleNormal="110" zoomScaleSheetLayoutView="100" workbookViewId="0">
      <selection activeCell="B101" sqref="B101"/>
    </sheetView>
  </sheetViews>
  <sheetFormatPr defaultColWidth="9" defaultRowHeight="15"/>
  <cols>
    <col min="1" max="1" width="9.5" style="41" customWidth="1"/>
    <col min="2" max="2" width="50.75" style="14" customWidth="1"/>
    <col min="3" max="3" width="5.625" style="10" customWidth="1"/>
    <col min="4" max="4" width="9.375" style="4" customWidth="1"/>
    <col min="5" max="5" width="11.75" style="11" customWidth="1"/>
    <col min="6" max="6" width="12.875" style="11" customWidth="1"/>
    <col min="7" max="7" width="10.25" style="12" customWidth="1"/>
    <col min="8" max="11" width="9" style="12"/>
    <col min="12" max="12" width="10.125" style="12" customWidth="1"/>
    <col min="13" max="16384" width="9" style="12"/>
  </cols>
  <sheetData>
    <row r="1" spans="1:10" s="647" customFormat="1" ht="15.75">
      <c r="A1" s="644"/>
      <c r="B1" s="1389" t="s">
        <v>1576</v>
      </c>
      <c r="C1" s="1365"/>
      <c r="D1" s="1365"/>
      <c r="E1" s="645"/>
      <c r="F1" s="646"/>
      <c r="J1" s="648"/>
    </row>
    <row r="2" spans="1:10" s="647" customFormat="1" ht="15.75">
      <c r="A2" s="644"/>
      <c r="B2" s="649" t="s">
        <v>1577</v>
      </c>
      <c r="C2" s="650"/>
      <c r="D2" s="650"/>
      <c r="E2" s="651"/>
      <c r="F2" s="652"/>
    </row>
    <row r="3" spans="1:10" s="650" customFormat="1">
      <c r="A3" s="653"/>
      <c r="B3" s="654" t="s">
        <v>1578</v>
      </c>
      <c r="C3" s="655"/>
      <c r="D3" s="655"/>
      <c r="E3" s="656"/>
      <c r="F3" s="657"/>
      <c r="G3" s="655"/>
    </row>
    <row r="4" spans="1:10" s="650" customFormat="1" ht="18.75" customHeight="1">
      <c r="A4" s="653"/>
      <c r="B4" s="658" t="s">
        <v>1579</v>
      </c>
      <c r="D4" s="659"/>
      <c r="E4" s="660"/>
      <c r="F4" s="652"/>
    </row>
    <row r="5" spans="1:10" s="647" customFormat="1" ht="26.25" customHeight="1" thickBot="1">
      <c r="A5" s="661"/>
      <c r="B5" s="662" t="s">
        <v>1318</v>
      </c>
      <c r="C5" s="662" t="s">
        <v>1580</v>
      </c>
      <c r="D5" s="662" t="s">
        <v>1581</v>
      </c>
      <c r="E5" s="663" t="s">
        <v>1152</v>
      </c>
      <c r="F5" s="664" t="s">
        <v>1582</v>
      </c>
    </row>
    <row r="6" spans="1:10" s="647" customFormat="1" ht="13.5" customHeight="1" thickTop="1">
      <c r="A6" s="665"/>
      <c r="B6" s="666" t="s">
        <v>4</v>
      </c>
      <c r="C6" s="667"/>
      <c r="D6" s="667"/>
      <c r="E6" s="668"/>
      <c r="F6" s="668"/>
    </row>
    <row r="7" spans="1:10" s="647" customFormat="1" ht="65.25" customHeight="1">
      <c r="A7" s="669">
        <v>1</v>
      </c>
      <c r="B7" s="670" t="s">
        <v>1583</v>
      </c>
      <c r="C7" s="671">
        <v>2</v>
      </c>
      <c r="D7" s="672" t="s">
        <v>28</v>
      </c>
      <c r="E7" s="1236"/>
      <c r="F7" s="674">
        <f>C7*E7</f>
        <v>0</v>
      </c>
    </row>
    <row r="8" spans="1:10" s="647" customFormat="1" ht="74.25" customHeight="1">
      <c r="A8" s="675">
        <v>2</v>
      </c>
      <c r="B8" s="676" t="s">
        <v>1584</v>
      </c>
      <c r="C8" s="677"/>
      <c r="D8" s="678"/>
      <c r="E8" s="679"/>
      <c r="F8" s="680"/>
    </row>
    <row r="9" spans="1:10" s="647" customFormat="1" ht="14.25" customHeight="1">
      <c r="A9" s="681"/>
      <c r="B9" s="676" t="s">
        <v>1585</v>
      </c>
      <c r="C9" s="682">
        <v>1925</v>
      </c>
      <c r="D9" s="682" t="s">
        <v>1035</v>
      </c>
      <c r="E9" s="1237"/>
      <c r="F9" s="674">
        <f>C9*E9</f>
        <v>0</v>
      </c>
    </row>
    <row r="10" spans="1:10" s="647" customFormat="1" ht="90" customHeight="1">
      <c r="A10" s="675">
        <v>3</v>
      </c>
      <c r="B10" s="676" t="s">
        <v>1586</v>
      </c>
      <c r="C10" s="677"/>
      <c r="D10" s="678"/>
      <c r="E10" s="679"/>
      <c r="F10" s="680"/>
    </row>
    <row r="11" spans="1:10" s="647" customFormat="1" ht="14.25" customHeight="1">
      <c r="A11" s="681"/>
      <c r="B11" s="676" t="s">
        <v>1585</v>
      </c>
      <c r="C11" s="682">
        <v>285</v>
      </c>
      <c r="D11" s="682" t="s">
        <v>1035</v>
      </c>
      <c r="E11" s="1237"/>
      <c r="F11" s="674">
        <f>C11*E11</f>
        <v>0</v>
      </c>
    </row>
    <row r="12" spans="1:10" s="647" customFormat="1" ht="78.75" customHeight="1">
      <c r="A12" s="675">
        <v>4</v>
      </c>
      <c r="B12" s="676" t="s">
        <v>1587</v>
      </c>
      <c r="C12" s="677"/>
      <c r="D12" s="678"/>
      <c r="E12" s="679"/>
      <c r="F12" s="680"/>
    </row>
    <row r="13" spans="1:10" s="647" customFormat="1" ht="14.25" customHeight="1">
      <c r="A13" s="681"/>
      <c r="B13" s="676" t="s">
        <v>1585</v>
      </c>
      <c r="C13" s="682">
        <v>175</v>
      </c>
      <c r="D13" s="682" t="s">
        <v>1035</v>
      </c>
      <c r="E13" s="1237"/>
      <c r="F13" s="674">
        <f t="shared" ref="F13:F30" si="0">C13*E13</f>
        <v>0</v>
      </c>
    </row>
    <row r="14" spans="1:10" s="647" customFormat="1" ht="14.25" customHeight="1">
      <c r="A14" s="681"/>
      <c r="B14" s="676" t="s">
        <v>1588</v>
      </c>
      <c r="C14" s="682">
        <v>825</v>
      </c>
      <c r="D14" s="682" t="s">
        <v>1035</v>
      </c>
      <c r="E14" s="1237"/>
      <c r="F14" s="674">
        <f>C14*E14</f>
        <v>0</v>
      </c>
    </row>
    <row r="15" spans="1:10" s="647" customFormat="1" ht="14.25" customHeight="1">
      <c r="A15" s="681"/>
      <c r="B15" s="676" t="s">
        <v>1589</v>
      </c>
      <c r="C15" s="682">
        <v>450</v>
      </c>
      <c r="D15" s="682" t="s">
        <v>1035</v>
      </c>
      <c r="E15" s="1237"/>
      <c r="F15" s="674">
        <f t="shared" si="0"/>
        <v>0</v>
      </c>
    </row>
    <row r="16" spans="1:10" s="647" customFormat="1" ht="51.75" customHeight="1">
      <c r="A16" s="669">
        <v>5</v>
      </c>
      <c r="B16" s="683" t="s">
        <v>1590</v>
      </c>
      <c r="C16" s="671">
        <v>330</v>
      </c>
      <c r="D16" s="684" t="s">
        <v>1035</v>
      </c>
      <c r="E16" s="1236"/>
      <c r="F16" s="674">
        <f t="shared" si="0"/>
        <v>0</v>
      </c>
    </row>
    <row r="17" spans="1:6" customFormat="1" ht="46.5" customHeight="1">
      <c r="A17" s="685">
        <v>6</v>
      </c>
      <c r="B17" s="670" t="s">
        <v>1591</v>
      </c>
      <c r="C17" s="686">
        <v>38</v>
      </c>
      <c r="D17" s="687" t="s">
        <v>28</v>
      </c>
      <c r="E17" s="1238"/>
      <c r="F17" s="674">
        <f t="shared" si="0"/>
        <v>0</v>
      </c>
    </row>
    <row r="18" spans="1:6" customFormat="1" ht="48.75" customHeight="1">
      <c r="A18" s="685">
        <v>7</v>
      </c>
      <c r="B18" s="670" t="s">
        <v>1592</v>
      </c>
      <c r="C18" s="686">
        <v>9</v>
      </c>
      <c r="D18" s="687" t="s">
        <v>28</v>
      </c>
      <c r="E18" s="1238"/>
      <c r="F18" s="674">
        <f>C18*E18</f>
        <v>0</v>
      </c>
    </row>
    <row r="19" spans="1:6" customFormat="1" ht="37.5" customHeight="1">
      <c r="A19" s="685">
        <v>8</v>
      </c>
      <c r="B19" s="688" t="s">
        <v>1593</v>
      </c>
      <c r="C19" s="687">
        <v>4</v>
      </c>
      <c r="D19" s="687" t="s">
        <v>28</v>
      </c>
      <c r="E19" s="1238"/>
      <c r="F19" s="674">
        <f>C19*E19</f>
        <v>0</v>
      </c>
    </row>
    <row r="20" spans="1:6" customFormat="1" ht="42.75" customHeight="1">
      <c r="A20" s="685">
        <v>9</v>
      </c>
      <c r="B20" s="670" t="s">
        <v>1594</v>
      </c>
      <c r="C20" s="687">
        <v>1</v>
      </c>
      <c r="D20" s="687" t="s">
        <v>28</v>
      </c>
      <c r="E20" s="1238"/>
      <c r="F20" s="674">
        <f>C20*E20</f>
        <v>0</v>
      </c>
    </row>
    <row r="21" spans="1:6" customFormat="1" ht="39.75" customHeight="1">
      <c r="A21" s="669">
        <v>10</v>
      </c>
      <c r="B21" s="689" t="s">
        <v>1595</v>
      </c>
      <c r="C21" s="671">
        <v>19</v>
      </c>
      <c r="D21" s="690" t="s">
        <v>28</v>
      </c>
      <c r="E21" s="1236"/>
      <c r="F21" s="674">
        <f>C21*E21</f>
        <v>0</v>
      </c>
    </row>
    <row r="22" spans="1:6" customFormat="1" ht="46.5" customHeight="1">
      <c r="A22" s="685">
        <v>11</v>
      </c>
      <c r="B22" s="670" t="s">
        <v>1596</v>
      </c>
      <c r="C22" s="687">
        <v>36</v>
      </c>
      <c r="D22" s="687" t="s">
        <v>32</v>
      </c>
      <c r="E22" s="1238"/>
      <c r="F22" s="674">
        <f t="shared" si="0"/>
        <v>0</v>
      </c>
    </row>
    <row r="23" spans="1:6" customFormat="1" ht="27" customHeight="1">
      <c r="A23" s="685">
        <v>12</v>
      </c>
      <c r="B23" s="670" t="s">
        <v>1597</v>
      </c>
      <c r="C23" s="687">
        <v>1</v>
      </c>
      <c r="D23" s="687" t="s">
        <v>23</v>
      </c>
      <c r="E23" s="1238"/>
      <c r="F23" s="674">
        <f t="shared" si="0"/>
        <v>0</v>
      </c>
    </row>
    <row r="24" spans="1:6" customFormat="1" ht="27" customHeight="1">
      <c r="A24" s="685">
        <v>13</v>
      </c>
      <c r="B24" s="670" t="s">
        <v>1598</v>
      </c>
      <c r="C24" s="687">
        <v>5</v>
      </c>
      <c r="D24" s="687" t="s">
        <v>26</v>
      </c>
      <c r="E24" s="1238"/>
      <c r="F24" s="674">
        <f>C24*E24</f>
        <v>0</v>
      </c>
    </row>
    <row r="25" spans="1:6" customFormat="1" ht="15.75" customHeight="1">
      <c r="A25" s="685">
        <v>14</v>
      </c>
      <c r="B25" s="670" t="s">
        <v>1599</v>
      </c>
      <c r="C25" s="687">
        <v>5</v>
      </c>
      <c r="D25" s="687" t="s">
        <v>26</v>
      </c>
      <c r="E25" s="1238"/>
      <c r="F25" s="674">
        <f>C25*E25</f>
        <v>0</v>
      </c>
    </row>
    <row r="26" spans="1:6" customFormat="1" ht="28.5" customHeight="1">
      <c r="A26" s="685">
        <v>15</v>
      </c>
      <c r="B26" s="670" t="s">
        <v>1600</v>
      </c>
      <c r="C26" s="687">
        <v>4</v>
      </c>
      <c r="D26" s="687" t="s">
        <v>28</v>
      </c>
      <c r="E26" s="1238"/>
      <c r="F26" s="674">
        <f t="shared" si="0"/>
        <v>0</v>
      </c>
    </row>
    <row r="27" spans="1:6" customFormat="1" ht="27" customHeight="1">
      <c r="A27" s="685">
        <v>16</v>
      </c>
      <c r="B27" s="670" t="s">
        <v>1601</v>
      </c>
      <c r="C27" s="687">
        <v>10</v>
      </c>
      <c r="D27" s="687" t="s">
        <v>28</v>
      </c>
      <c r="E27" s="1238"/>
      <c r="F27" s="674">
        <f>C27*E27</f>
        <v>0</v>
      </c>
    </row>
    <row r="28" spans="1:6" customFormat="1" ht="53.25" customHeight="1">
      <c r="A28" s="685">
        <v>17</v>
      </c>
      <c r="B28" s="670" t="s">
        <v>1602</v>
      </c>
      <c r="C28" s="687">
        <v>4</v>
      </c>
      <c r="D28" s="687" t="s">
        <v>28</v>
      </c>
      <c r="E28" s="1238"/>
      <c r="F28" s="674">
        <f t="shared" si="0"/>
        <v>0</v>
      </c>
    </row>
    <row r="29" spans="1:6" customFormat="1" ht="15.75" customHeight="1">
      <c r="A29" s="685">
        <v>18</v>
      </c>
      <c r="B29" s="670" t="s">
        <v>1603</v>
      </c>
      <c r="C29" s="687">
        <v>1</v>
      </c>
      <c r="D29" s="687" t="s">
        <v>23</v>
      </c>
      <c r="E29" s="1238"/>
      <c r="F29" s="674">
        <f t="shared" si="0"/>
        <v>0</v>
      </c>
    </row>
    <row r="30" spans="1:6" customFormat="1" ht="54.75" customHeight="1">
      <c r="A30" s="685">
        <v>19</v>
      </c>
      <c r="B30" s="670" t="s">
        <v>2244</v>
      </c>
      <c r="C30" s="687">
        <v>57.6</v>
      </c>
      <c r="D30" s="687" t="s">
        <v>32</v>
      </c>
      <c r="E30" s="1238"/>
      <c r="F30" s="674">
        <f t="shared" si="0"/>
        <v>0</v>
      </c>
    </row>
    <row r="31" spans="1:6" customFormat="1" ht="14.25">
      <c r="A31" s="691"/>
      <c r="B31" s="692"/>
      <c r="C31" s="677"/>
      <c r="D31" s="677"/>
      <c r="E31" s="693" t="s">
        <v>1019</v>
      </c>
      <c r="F31" s="694">
        <f>SUM(F7:F30)</f>
        <v>0</v>
      </c>
    </row>
    <row r="32" spans="1:6" customFormat="1" ht="14.25">
      <c r="A32" s="691"/>
      <c r="B32" s="692"/>
      <c r="C32" s="677"/>
      <c r="D32" s="677"/>
      <c r="E32" s="693"/>
      <c r="F32" s="694"/>
    </row>
    <row r="33" spans="1:6" customFormat="1" ht="14.25">
      <c r="A33" s="691"/>
      <c r="B33" s="692"/>
      <c r="C33" s="677"/>
      <c r="D33" s="677"/>
      <c r="E33" s="693"/>
      <c r="F33" s="694"/>
    </row>
    <row r="34" spans="1:6" customFormat="1" ht="14.25">
      <c r="A34" s="691"/>
      <c r="B34" s="624" t="s">
        <v>1604</v>
      </c>
      <c r="C34" s="682"/>
      <c r="D34" s="682"/>
      <c r="E34" s="695"/>
      <c r="F34" s="695"/>
    </row>
    <row r="35" spans="1:6" customFormat="1" ht="125.25" customHeight="1">
      <c r="A35" s="696"/>
      <c r="B35" s="697" t="s">
        <v>1605</v>
      </c>
      <c r="C35" s="698"/>
      <c r="D35" s="699"/>
      <c r="E35" s="700"/>
      <c r="F35" s="700"/>
    </row>
    <row r="36" spans="1:6" customFormat="1" ht="152.25" customHeight="1">
      <c r="A36" s="696">
        <v>20</v>
      </c>
      <c r="B36" s="701" t="s">
        <v>1606</v>
      </c>
      <c r="C36" s="698">
        <v>16</v>
      </c>
      <c r="D36" s="699" t="s">
        <v>28</v>
      </c>
      <c r="E36" s="1239"/>
      <c r="F36" s="700">
        <f t="shared" ref="F36:F53" si="1">C36*E36</f>
        <v>0</v>
      </c>
    </row>
    <row r="37" spans="1:6" customFormat="1" ht="111.75" customHeight="1">
      <c r="A37" s="696">
        <v>21</v>
      </c>
      <c r="B37" s="701" t="s">
        <v>1607</v>
      </c>
      <c r="C37" s="698">
        <v>32</v>
      </c>
      <c r="D37" s="699" t="s">
        <v>28</v>
      </c>
      <c r="E37" s="1239"/>
      <c r="F37" s="700">
        <f t="shared" si="1"/>
        <v>0</v>
      </c>
    </row>
    <row r="38" spans="1:6" customFormat="1" ht="123.75" customHeight="1">
      <c r="A38" s="696">
        <v>22</v>
      </c>
      <c r="B38" s="701" t="s">
        <v>1608</v>
      </c>
      <c r="C38" s="698">
        <v>24</v>
      </c>
      <c r="D38" s="699" t="s">
        <v>28</v>
      </c>
      <c r="E38" s="1239"/>
      <c r="F38" s="700">
        <f t="shared" si="1"/>
        <v>0</v>
      </c>
    </row>
    <row r="39" spans="1:6" customFormat="1" ht="82.5" customHeight="1">
      <c r="A39" s="696">
        <v>23</v>
      </c>
      <c r="B39" s="701" t="s">
        <v>1609</v>
      </c>
      <c r="C39" s="698">
        <v>4</v>
      </c>
      <c r="D39" s="699" t="s">
        <v>28</v>
      </c>
      <c r="E39" s="1239"/>
      <c r="F39" s="700">
        <f t="shared" si="1"/>
        <v>0</v>
      </c>
    </row>
    <row r="40" spans="1:6" customFormat="1" ht="32.25" customHeight="1">
      <c r="A40" s="696">
        <v>24</v>
      </c>
      <c r="B40" s="701" t="s">
        <v>1610</v>
      </c>
      <c r="C40" s="698">
        <v>25</v>
      </c>
      <c r="D40" s="699" t="s">
        <v>28</v>
      </c>
      <c r="E40" s="1239"/>
      <c r="F40" s="700">
        <f t="shared" si="1"/>
        <v>0</v>
      </c>
    </row>
    <row r="41" spans="1:6" customFormat="1" ht="109.5" customHeight="1">
      <c r="A41" s="696">
        <v>25</v>
      </c>
      <c r="B41" s="701" t="s">
        <v>1611</v>
      </c>
      <c r="C41" s="698">
        <v>58</v>
      </c>
      <c r="D41" s="699" t="s">
        <v>28</v>
      </c>
      <c r="E41" s="1239"/>
      <c r="F41" s="700">
        <f t="shared" si="1"/>
        <v>0</v>
      </c>
    </row>
    <row r="42" spans="1:6" customFormat="1" ht="100.5" customHeight="1">
      <c r="A42" s="696">
        <v>26</v>
      </c>
      <c r="B42" s="701" t="s">
        <v>1612</v>
      </c>
      <c r="C42" s="698">
        <v>58</v>
      </c>
      <c r="D42" s="699" t="s">
        <v>28</v>
      </c>
      <c r="E42" s="1239"/>
      <c r="F42" s="700">
        <f t="shared" si="1"/>
        <v>0</v>
      </c>
    </row>
    <row r="43" spans="1:6" customFormat="1" ht="114" customHeight="1">
      <c r="A43" s="696">
        <v>27</v>
      </c>
      <c r="B43" s="701" t="s">
        <v>1613</v>
      </c>
      <c r="C43" s="698">
        <v>4</v>
      </c>
      <c r="D43" s="699" t="s">
        <v>28</v>
      </c>
      <c r="E43" s="1239"/>
      <c r="F43" s="700">
        <f t="shared" si="1"/>
        <v>0</v>
      </c>
    </row>
    <row r="44" spans="1:6" customFormat="1" ht="48.75" customHeight="1">
      <c r="A44" s="696">
        <v>28</v>
      </c>
      <c r="B44" s="701" t="s">
        <v>1614</v>
      </c>
      <c r="C44" s="698">
        <v>2</v>
      </c>
      <c r="D44" s="699" t="s">
        <v>28</v>
      </c>
      <c r="E44" s="1239"/>
      <c r="F44" s="700">
        <f t="shared" si="1"/>
        <v>0</v>
      </c>
    </row>
    <row r="45" spans="1:6" customFormat="1" ht="112.5" customHeight="1">
      <c r="A45" s="696">
        <v>29</v>
      </c>
      <c r="B45" s="701" t="s">
        <v>1615</v>
      </c>
      <c r="C45" s="698">
        <v>12</v>
      </c>
      <c r="D45" s="699" t="s">
        <v>28</v>
      </c>
      <c r="E45" s="1239"/>
      <c r="F45" s="700">
        <f t="shared" si="1"/>
        <v>0</v>
      </c>
    </row>
    <row r="46" spans="1:6" customFormat="1" ht="112.5" customHeight="1">
      <c r="A46" s="696">
        <v>30</v>
      </c>
      <c r="B46" s="701" t="s">
        <v>1616</v>
      </c>
      <c r="C46" s="698">
        <v>7</v>
      </c>
      <c r="D46" s="699" t="s">
        <v>28</v>
      </c>
      <c r="E46" s="1239"/>
      <c r="F46" s="700">
        <f t="shared" si="1"/>
        <v>0</v>
      </c>
    </row>
    <row r="47" spans="1:6" customFormat="1" ht="125.25" customHeight="1">
      <c r="A47" s="696">
        <v>31</v>
      </c>
      <c r="B47" s="701" t="s">
        <v>1617</v>
      </c>
      <c r="C47" s="698">
        <v>6</v>
      </c>
      <c r="D47" s="699" t="s">
        <v>28</v>
      </c>
      <c r="E47" s="1239"/>
      <c r="F47" s="700">
        <f t="shared" si="1"/>
        <v>0</v>
      </c>
    </row>
    <row r="48" spans="1:6" customFormat="1" ht="86.25" customHeight="1">
      <c r="A48" s="696">
        <v>32</v>
      </c>
      <c r="B48" s="701" t="s">
        <v>1618</v>
      </c>
      <c r="C48" s="698">
        <v>4</v>
      </c>
      <c r="D48" s="699" t="s">
        <v>28</v>
      </c>
      <c r="E48" s="1239"/>
      <c r="F48" s="700">
        <f t="shared" si="1"/>
        <v>0</v>
      </c>
    </row>
    <row r="49" spans="1:6" customFormat="1" ht="126.75" customHeight="1">
      <c r="A49" s="696">
        <v>33</v>
      </c>
      <c r="B49" s="701" t="s">
        <v>1619</v>
      </c>
      <c r="C49" s="698">
        <v>80</v>
      </c>
      <c r="D49" s="699" t="s">
        <v>28</v>
      </c>
      <c r="E49" s="1239"/>
      <c r="F49" s="700">
        <f t="shared" si="1"/>
        <v>0</v>
      </c>
    </row>
    <row r="50" spans="1:6" customFormat="1" ht="102" customHeight="1">
      <c r="A50" s="696">
        <v>34</v>
      </c>
      <c r="B50" s="701" t="s">
        <v>1620</v>
      </c>
      <c r="C50" s="698">
        <v>56</v>
      </c>
      <c r="D50" s="699" t="s">
        <v>28</v>
      </c>
      <c r="E50" s="1239"/>
      <c r="F50" s="700">
        <f t="shared" si="1"/>
        <v>0</v>
      </c>
    </row>
    <row r="51" spans="1:6" customFormat="1" ht="51.75" customHeight="1">
      <c r="A51" s="696">
        <v>35</v>
      </c>
      <c r="B51" s="701" t="s">
        <v>1621</v>
      </c>
      <c r="C51" s="698">
        <v>136</v>
      </c>
      <c r="D51" s="699" t="s">
        <v>28</v>
      </c>
      <c r="E51" s="1239"/>
      <c r="F51" s="700">
        <f t="shared" si="1"/>
        <v>0</v>
      </c>
    </row>
    <row r="52" spans="1:6" customFormat="1" ht="102" customHeight="1">
      <c r="A52" s="696">
        <v>36</v>
      </c>
      <c r="B52" s="701" t="s">
        <v>1622</v>
      </c>
      <c r="C52" s="698">
        <v>54</v>
      </c>
      <c r="D52" s="699" t="s">
        <v>28</v>
      </c>
      <c r="E52" s="1239"/>
      <c r="F52" s="700">
        <f t="shared" si="1"/>
        <v>0</v>
      </c>
    </row>
    <row r="53" spans="1:6" customFormat="1" ht="87" customHeight="1">
      <c r="A53" s="696">
        <v>37</v>
      </c>
      <c r="B53" s="701" t="s">
        <v>1623</v>
      </c>
      <c r="C53" s="698">
        <v>14</v>
      </c>
      <c r="D53" s="699" t="s">
        <v>28</v>
      </c>
      <c r="E53" s="1239"/>
      <c r="F53" s="700">
        <f t="shared" si="1"/>
        <v>0</v>
      </c>
    </row>
    <row r="54" spans="1:6" customFormat="1" ht="14.25">
      <c r="A54" s="691"/>
      <c r="B54" s="692"/>
      <c r="C54" s="677"/>
      <c r="D54" s="677"/>
      <c r="E54" s="693" t="s">
        <v>1019</v>
      </c>
      <c r="F54" s="694">
        <f>SUM(F35:F53)</f>
        <v>0</v>
      </c>
    </row>
    <row r="55" spans="1:6" customFormat="1" ht="14.25">
      <c r="A55" s="691"/>
      <c r="B55" s="692"/>
      <c r="C55" s="677"/>
      <c r="D55" s="677"/>
      <c r="E55" s="693"/>
      <c r="F55" s="694"/>
    </row>
    <row r="56" spans="1:6" customFormat="1" ht="14.25">
      <c r="A56" s="691"/>
      <c r="B56" s="692"/>
      <c r="C56" s="677"/>
      <c r="D56" s="677"/>
      <c r="E56" s="693"/>
      <c r="F56" s="694"/>
    </row>
    <row r="57" spans="1:6" customFormat="1" ht="14.25">
      <c r="A57" s="691"/>
      <c r="B57" s="692"/>
      <c r="C57" s="677"/>
      <c r="D57" s="677"/>
      <c r="E57" s="693"/>
      <c r="F57" s="694"/>
    </row>
    <row r="58" spans="1:6" s="706" customFormat="1" ht="14.25">
      <c r="A58" s="702"/>
      <c r="B58" s="703" t="s">
        <v>1624</v>
      </c>
      <c r="C58" s="704"/>
      <c r="D58" s="704"/>
      <c r="E58" s="705"/>
      <c r="F58" s="705"/>
    </row>
    <row r="59" spans="1:6" s="706" customFormat="1" ht="38.25">
      <c r="A59" s="707">
        <v>38</v>
      </c>
      <c r="B59" s="708" t="s">
        <v>1625</v>
      </c>
      <c r="C59" s="699">
        <v>1</v>
      </c>
      <c r="D59" s="699" t="s">
        <v>28</v>
      </c>
      <c r="E59" s="1236"/>
      <c r="F59" s="674">
        <f>C59*E59</f>
        <v>0</v>
      </c>
    </row>
    <row r="60" spans="1:6" s="692" customFormat="1" ht="12.75">
      <c r="E60" s="693" t="s">
        <v>1019</v>
      </c>
      <c r="F60" s="694">
        <f>SUM(F59:F59)</f>
        <v>0</v>
      </c>
    </row>
    <row r="61" spans="1:6" s="692" customFormat="1" ht="12.75"/>
    <row r="62" spans="1:6" s="692" customFormat="1" ht="12.75"/>
    <row r="63" spans="1:6" s="706" customFormat="1" ht="14.25">
      <c r="A63" s="709"/>
      <c r="B63" s="710"/>
      <c r="C63" s="659"/>
      <c r="D63" s="659"/>
      <c r="E63" s="711"/>
      <c r="F63" s="712"/>
    </row>
    <row r="64" spans="1:6" customFormat="1" ht="15.75" customHeight="1">
      <c r="A64" s="691"/>
      <c r="B64" s="624" t="s">
        <v>1626</v>
      </c>
      <c r="C64" s="682"/>
      <c r="D64" s="682"/>
      <c r="E64" s="713"/>
      <c r="F64" s="714"/>
    </row>
    <row r="65" spans="1:6" customFormat="1" ht="14.25">
      <c r="A65" s="669">
        <v>39</v>
      </c>
      <c r="B65" s="670" t="s">
        <v>1627</v>
      </c>
      <c r="C65" s="682">
        <v>1440</v>
      </c>
      <c r="D65" s="682" t="s">
        <v>1035</v>
      </c>
      <c r="E65" s="1240"/>
      <c r="F65" s="674">
        <f t="shared" ref="F65:F72" si="2">C65*E65</f>
        <v>0</v>
      </c>
    </row>
    <row r="66" spans="1:6" customFormat="1" ht="25.5">
      <c r="A66" s="669">
        <v>40</v>
      </c>
      <c r="B66" s="670" t="s">
        <v>1628</v>
      </c>
      <c r="C66" s="699">
        <v>15</v>
      </c>
      <c r="D66" s="682" t="s">
        <v>1035</v>
      </c>
      <c r="E66" s="1240"/>
      <c r="F66" s="674">
        <f>C66*E66</f>
        <v>0</v>
      </c>
    </row>
    <row r="67" spans="1:6" customFormat="1" ht="14.25">
      <c r="A67" s="669">
        <v>41</v>
      </c>
      <c r="B67" s="670" t="s">
        <v>1629</v>
      </c>
      <c r="C67" s="699">
        <v>505</v>
      </c>
      <c r="D67" s="682" t="s">
        <v>1035</v>
      </c>
      <c r="E67" s="1240"/>
      <c r="F67" s="674">
        <f t="shared" si="2"/>
        <v>0</v>
      </c>
    </row>
    <row r="68" spans="1:6" customFormat="1" ht="25.5">
      <c r="A68" s="669">
        <v>42</v>
      </c>
      <c r="B68" s="670" t="s">
        <v>1630</v>
      </c>
      <c r="C68" s="699">
        <v>1075</v>
      </c>
      <c r="D68" s="682" t="s">
        <v>1035</v>
      </c>
      <c r="E68" s="1240"/>
      <c r="F68" s="674">
        <f t="shared" si="2"/>
        <v>0</v>
      </c>
    </row>
    <row r="69" spans="1:6" customFormat="1" ht="14.25">
      <c r="A69" s="696">
        <v>43</v>
      </c>
      <c r="B69" s="716" t="s">
        <v>1631</v>
      </c>
      <c r="C69" s="699">
        <v>725</v>
      </c>
      <c r="D69" s="699" t="s">
        <v>1035</v>
      </c>
      <c r="E69" s="1240"/>
      <c r="F69" s="700">
        <f t="shared" si="2"/>
        <v>0</v>
      </c>
    </row>
    <row r="70" spans="1:6" customFormat="1" ht="14.25">
      <c r="A70" s="669">
        <v>44</v>
      </c>
      <c r="B70" s="670" t="s">
        <v>1632</v>
      </c>
      <c r="C70" s="699">
        <v>940</v>
      </c>
      <c r="D70" s="684" t="s">
        <v>1035</v>
      </c>
      <c r="E70" s="1236"/>
      <c r="F70" s="673">
        <f t="shared" si="2"/>
        <v>0</v>
      </c>
    </row>
    <row r="71" spans="1:6" customFormat="1" ht="14.25">
      <c r="A71" s="669">
        <v>45</v>
      </c>
      <c r="B71" s="670" t="s">
        <v>1633</v>
      </c>
      <c r="C71" s="699">
        <v>1875</v>
      </c>
      <c r="D71" s="684" t="s">
        <v>1035</v>
      </c>
      <c r="E71" s="1236"/>
      <c r="F71" s="673">
        <f t="shared" si="2"/>
        <v>0</v>
      </c>
    </row>
    <row r="72" spans="1:6" customFormat="1" ht="27" customHeight="1">
      <c r="A72" s="669">
        <v>46</v>
      </c>
      <c r="B72" s="670" t="s">
        <v>1634</v>
      </c>
      <c r="C72" s="699">
        <v>2160</v>
      </c>
      <c r="D72" s="682" t="s">
        <v>1035</v>
      </c>
      <c r="E72" s="1236"/>
      <c r="F72" s="673">
        <f t="shared" si="2"/>
        <v>0</v>
      </c>
    </row>
    <row r="73" spans="1:6" customFormat="1" ht="14.25">
      <c r="A73" s="691"/>
      <c r="B73" s="692"/>
      <c r="C73" s="677"/>
      <c r="D73" s="677"/>
      <c r="E73" s="717" t="s">
        <v>1019</v>
      </c>
      <c r="F73" s="718">
        <f>SUM(F65:F72)</f>
        <v>0</v>
      </c>
    </row>
    <row r="74" spans="1:6" customFormat="1" ht="14.25">
      <c r="A74" s="691"/>
      <c r="B74" s="692"/>
      <c r="C74" s="677"/>
      <c r="D74" s="677"/>
      <c r="E74" s="717"/>
      <c r="F74" s="718"/>
    </row>
    <row r="75" spans="1:6" customFormat="1" ht="14.25">
      <c r="A75" s="691"/>
      <c r="B75" s="692"/>
      <c r="C75" s="677"/>
      <c r="D75" s="677"/>
      <c r="E75" s="717"/>
      <c r="F75" s="718"/>
    </row>
    <row r="76" spans="1:6" customFormat="1" ht="14.25">
      <c r="A76" s="691"/>
      <c r="B76" s="692"/>
      <c r="C76" s="677"/>
      <c r="D76" s="677"/>
      <c r="E76" s="717"/>
      <c r="F76" s="718"/>
    </row>
    <row r="77" spans="1:6" customFormat="1" ht="14.25">
      <c r="A77" s="691"/>
      <c r="B77" s="624" t="s">
        <v>1207</v>
      </c>
      <c r="C77" s="682"/>
      <c r="D77" s="682"/>
      <c r="E77" s="673"/>
      <c r="F77" s="673"/>
    </row>
    <row r="78" spans="1:6" customFormat="1" ht="14.25">
      <c r="A78" s="669">
        <v>47</v>
      </c>
      <c r="B78" s="670" t="s">
        <v>1635</v>
      </c>
      <c r="C78" s="682">
        <v>2</v>
      </c>
      <c r="D78" s="682" t="s">
        <v>28</v>
      </c>
      <c r="E78" s="1240"/>
      <c r="F78" s="674">
        <f t="shared" ref="F78:F88" si="3">C78*E78</f>
        <v>0</v>
      </c>
    </row>
    <row r="79" spans="1:6" customFormat="1" ht="14.25">
      <c r="A79" s="669">
        <v>48</v>
      </c>
      <c r="B79" s="670" t="s">
        <v>1636</v>
      </c>
      <c r="C79" s="682">
        <v>40</v>
      </c>
      <c r="D79" s="682" t="s">
        <v>28</v>
      </c>
      <c r="E79" s="1240"/>
      <c r="F79" s="674">
        <f t="shared" si="3"/>
        <v>0</v>
      </c>
    </row>
    <row r="80" spans="1:6" customFormat="1" ht="14.25">
      <c r="A80" s="669">
        <v>49</v>
      </c>
      <c r="B80" s="670" t="s">
        <v>1637</v>
      </c>
      <c r="C80" s="682">
        <v>76</v>
      </c>
      <c r="D80" s="682" t="s">
        <v>28</v>
      </c>
      <c r="E80" s="1240"/>
      <c r="F80" s="674">
        <f t="shared" si="3"/>
        <v>0</v>
      </c>
    </row>
    <row r="81" spans="1:6" customFormat="1" ht="25.5">
      <c r="A81" s="669">
        <v>50</v>
      </c>
      <c r="B81" s="670" t="s">
        <v>1638</v>
      </c>
      <c r="C81" s="682">
        <v>8</v>
      </c>
      <c r="D81" s="682" t="s">
        <v>28</v>
      </c>
      <c r="E81" s="1240"/>
      <c r="F81" s="715">
        <f t="shared" si="3"/>
        <v>0</v>
      </c>
    </row>
    <row r="82" spans="1:6" customFormat="1" ht="40.5" customHeight="1">
      <c r="A82" s="696">
        <v>51</v>
      </c>
      <c r="B82" s="716" t="s">
        <v>1639</v>
      </c>
      <c r="C82" s="699">
        <v>4</v>
      </c>
      <c r="D82" s="699" t="s">
        <v>23</v>
      </c>
      <c r="E82" s="1240"/>
      <c r="F82" s="715">
        <f t="shared" si="3"/>
        <v>0</v>
      </c>
    </row>
    <row r="83" spans="1:6" customFormat="1" ht="40.5" customHeight="1">
      <c r="A83" s="696">
        <v>52</v>
      </c>
      <c r="B83" s="716" t="s">
        <v>1640</v>
      </c>
      <c r="C83" s="699">
        <v>1</v>
      </c>
      <c r="D83" s="699" t="s">
        <v>23</v>
      </c>
      <c r="E83" s="1240"/>
      <c r="F83" s="715">
        <f>C83*E83</f>
        <v>0</v>
      </c>
    </row>
    <row r="84" spans="1:6" customFormat="1" ht="57.75" customHeight="1">
      <c r="A84" s="669">
        <v>53</v>
      </c>
      <c r="B84" s="670" t="s">
        <v>1641</v>
      </c>
      <c r="C84" s="719">
        <v>38</v>
      </c>
      <c r="D84" s="684" t="s">
        <v>28</v>
      </c>
      <c r="E84" s="1236"/>
      <c r="F84" s="673">
        <f t="shared" si="3"/>
        <v>0</v>
      </c>
    </row>
    <row r="85" spans="1:6" customFormat="1" ht="29.25" customHeight="1">
      <c r="A85" s="669">
        <v>54</v>
      </c>
      <c r="B85" s="670" t="s">
        <v>1642</v>
      </c>
      <c r="C85" s="682">
        <v>592</v>
      </c>
      <c r="D85" s="682" t="s">
        <v>28</v>
      </c>
      <c r="E85" s="1240"/>
      <c r="F85" s="674">
        <f t="shared" si="3"/>
        <v>0</v>
      </c>
    </row>
    <row r="86" spans="1:6" customFormat="1" ht="41.25" customHeight="1">
      <c r="A86" s="669">
        <v>55</v>
      </c>
      <c r="B86" s="670" t="s">
        <v>1643</v>
      </c>
      <c r="C86" s="682">
        <v>16</v>
      </c>
      <c r="D86" s="682" t="s">
        <v>28</v>
      </c>
      <c r="E86" s="1240"/>
      <c r="F86" s="674">
        <f t="shared" si="3"/>
        <v>0</v>
      </c>
    </row>
    <row r="87" spans="1:6" customFormat="1" ht="41.25" customHeight="1">
      <c r="A87" s="669">
        <v>56</v>
      </c>
      <c r="B87" s="670" t="s">
        <v>1644</v>
      </c>
      <c r="C87" s="682">
        <v>16</v>
      </c>
      <c r="D87" s="682" t="s">
        <v>28</v>
      </c>
      <c r="E87" s="1240"/>
      <c r="F87" s="674">
        <f t="shared" si="3"/>
        <v>0</v>
      </c>
    </row>
    <row r="88" spans="1:6" customFormat="1" ht="41.25" customHeight="1">
      <c r="A88" s="669">
        <v>57</v>
      </c>
      <c r="B88" s="670" t="s">
        <v>1645</v>
      </c>
      <c r="C88" s="682">
        <v>576</v>
      </c>
      <c r="D88" s="682" t="s">
        <v>28</v>
      </c>
      <c r="E88" s="1240"/>
      <c r="F88" s="674">
        <f t="shared" si="3"/>
        <v>0</v>
      </c>
    </row>
    <row r="89" spans="1:6" customFormat="1" ht="14.25">
      <c r="A89" s="691"/>
      <c r="B89" s="692"/>
      <c r="C89" s="677"/>
      <c r="D89" s="677"/>
      <c r="E89" s="720" t="s">
        <v>1019</v>
      </c>
      <c r="F89" s="718">
        <f>SUM(F78:F88)</f>
        <v>0</v>
      </c>
    </row>
    <row r="90" spans="1:6" customFormat="1" ht="14.25">
      <c r="A90" s="691"/>
      <c r="B90" s="692"/>
      <c r="C90" s="677"/>
      <c r="D90" s="677"/>
      <c r="E90" s="720"/>
      <c r="F90" s="718"/>
    </row>
    <row r="91" spans="1:6" customFormat="1" ht="14.25">
      <c r="A91" s="721"/>
      <c r="B91" s="624" t="s">
        <v>1646</v>
      </c>
      <c r="C91" s="682"/>
      <c r="D91" s="682"/>
      <c r="E91" s="673"/>
      <c r="F91" s="673"/>
    </row>
    <row r="92" spans="1:6" customFormat="1" ht="14.25">
      <c r="A92" s="669">
        <v>58</v>
      </c>
      <c r="B92" s="670" t="s">
        <v>1647</v>
      </c>
      <c r="C92" s="682">
        <v>1440</v>
      </c>
      <c r="D92" s="682" t="s">
        <v>1035</v>
      </c>
      <c r="E92" s="1240"/>
      <c r="F92" s="674">
        <f t="shared" ref="F92:F96" si="4">C92*E92</f>
        <v>0</v>
      </c>
    </row>
    <row r="93" spans="1:6" customFormat="1" ht="14.25">
      <c r="A93" s="669">
        <v>59</v>
      </c>
      <c r="B93" s="670" t="s">
        <v>1648</v>
      </c>
      <c r="C93" s="682">
        <v>1</v>
      </c>
      <c r="D93" s="682" t="s">
        <v>23</v>
      </c>
      <c r="E93" s="1240"/>
      <c r="F93" s="674">
        <f t="shared" si="4"/>
        <v>0</v>
      </c>
    </row>
    <row r="94" spans="1:6" customFormat="1" ht="14.25">
      <c r="A94" s="669">
        <v>60</v>
      </c>
      <c r="B94" s="670" t="s">
        <v>1649</v>
      </c>
      <c r="C94" s="682">
        <v>1</v>
      </c>
      <c r="D94" s="682" t="s">
        <v>23</v>
      </c>
      <c r="E94" s="1240"/>
      <c r="F94" s="674">
        <f t="shared" si="4"/>
        <v>0</v>
      </c>
    </row>
    <row r="95" spans="1:6" customFormat="1" ht="14.25">
      <c r="A95" s="669">
        <v>61</v>
      </c>
      <c r="B95" s="670" t="s">
        <v>1650</v>
      </c>
      <c r="C95" s="682">
        <v>1</v>
      </c>
      <c r="D95" s="682" t="s">
        <v>23</v>
      </c>
      <c r="E95" s="1240"/>
      <c r="F95" s="674">
        <f t="shared" si="4"/>
        <v>0</v>
      </c>
    </row>
    <row r="96" spans="1:6" customFormat="1" ht="14.25">
      <c r="A96" s="669">
        <v>62</v>
      </c>
      <c r="B96" s="670" t="s">
        <v>1651</v>
      </c>
      <c r="C96" s="682">
        <v>1</v>
      </c>
      <c r="D96" s="682" t="s">
        <v>23</v>
      </c>
      <c r="E96" s="1240"/>
      <c r="F96" s="674">
        <f t="shared" si="4"/>
        <v>0</v>
      </c>
    </row>
    <row r="97" spans="1:6" customFormat="1" ht="25.5">
      <c r="A97" s="669">
        <v>63</v>
      </c>
      <c r="B97" s="670" t="s">
        <v>1652</v>
      </c>
      <c r="C97" s="682">
        <v>1</v>
      </c>
      <c r="D97" s="682" t="s">
        <v>23</v>
      </c>
      <c r="E97" s="1240"/>
      <c r="F97" s="674">
        <f>C97*E97</f>
        <v>0</v>
      </c>
    </row>
    <row r="98" spans="1:6" customFormat="1" ht="14.25">
      <c r="A98" s="669"/>
      <c r="B98" s="670"/>
      <c r="C98" s="682"/>
      <c r="D98" s="682"/>
      <c r="E98" s="1240"/>
      <c r="F98" s="674"/>
    </row>
    <row r="99" spans="1:6" customFormat="1" ht="14.25">
      <c r="A99" s="669"/>
      <c r="B99" s="670"/>
      <c r="C99" s="682"/>
      <c r="D99" s="682"/>
      <c r="E99" s="1284"/>
      <c r="F99" s="674"/>
    </row>
    <row r="100" spans="1:6" customFormat="1" ht="14.25">
      <c r="A100" s="312"/>
      <c r="B100" s="692"/>
      <c r="C100" s="677"/>
      <c r="D100" s="677"/>
      <c r="E100" s="720" t="s">
        <v>1019</v>
      </c>
      <c r="F100" s="718">
        <f>SUM(F92:F99)</f>
        <v>0</v>
      </c>
    </row>
    <row r="101" spans="1:6" customFormat="1" ht="14.25">
      <c r="A101" s="312"/>
      <c r="B101" s="692"/>
      <c r="C101" s="677"/>
      <c r="D101" s="677"/>
      <c r="E101" s="720"/>
      <c r="F101" s="718"/>
    </row>
    <row r="102" spans="1:6" customFormat="1" ht="14.25">
      <c r="A102" s="312"/>
      <c r="B102" s="692"/>
      <c r="C102" s="677"/>
      <c r="D102" s="677"/>
      <c r="E102" s="720"/>
      <c r="F102" s="718"/>
    </row>
    <row r="103" spans="1:6" customFormat="1" ht="14.25">
      <c r="A103" s="721"/>
      <c r="B103" s="624" t="s">
        <v>1653</v>
      </c>
      <c r="C103" s="682"/>
      <c r="D103" s="682"/>
      <c r="E103" s="673"/>
      <c r="F103" s="673"/>
    </row>
    <row r="104" spans="1:6" customFormat="1" ht="38.25">
      <c r="A104" s="696">
        <v>67</v>
      </c>
      <c r="B104" s="716" t="s">
        <v>1654</v>
      </c>
      <c r="C104" s="699">
        <v>1</v>
      </c>
      <c r="D104" s="699" t="s">
        <v>23</v>
      </c>
      <c r="E104" s="1240"/>
      <c r="F104" s="700">
        <f t="shared" ref="F104:F109" si="5">C104*E104</f>
        <v>0</v>
      </c>
    </row>
    <row r="105" spans="1:6" customFormat="1" ht="52.5" customHeight="1">
      <c r="A105" s="696">
        <v>68</v>
      </c>
      <c r="B105" s="716" t="s">
        <v>1655</v>
      </c>
      <c r="C105" s="699">
        <v>1</v>
      </c>
      <c r="D105" s="699" t="s">
        <v>23</v>
      </c>
      <c r="E105" s="1240"/>
      <c r="F105" s="700">
        <f t="shared" si="5"/>
        <v>0</v>
      </c>
    </row>
    <row r="106" spans="1:6" customFormat="1" ht="51.75" customHeight="1">
      <c r="A106" s="696">
        <v>69</v>
      </c>
      <c r="B106" s="716" t="s">
        <v>1656</v>
      </c>
      <c r="C106" s="699">
        <v>1</v>
      </c>
      <c r="D106" s="699" t="s">
        <v>23</v>
      </c>
      <c r="E106" s="1240"/>
      <c r="F106" s="700">
        <f t="shared" si="5"/>
        <v>0</v>
      </c>
    </row>
    <row r="107" spans="1:6" customFormat="1" ht="87" customHeight="1">
      <c r="A107" s="696">
        <v>70</v>
      </c>
      <c r="B107" s="716" t="s">
        <v>1657</v>
      </c>
      <c r="C107" s="699">
        <v>1</v>
      </c>
      <c r="D107" s="699" t="s">
        <v>23</v>
      </c>
      <c r="E107" s="1240"/>
      <c r="F107" s="700">
        <f t="shared" si="5"/>
        <v>0</v>
      </c>
    </row>
    <row r="108" spans="1:6" customFormat="1" ht="38.25">
      <c r="A108" s="696">
        <v>71</v>
      </c>
      <c r="B108" s="716" t="s">
        <v>1658</v>
      </c>
      <c r="C108" s="699">
        <v>58</v>
      </c>
      <c r="D108" s="699" t="s">
        <v>23</v>
      </c>
      <c r="E108" s="1240"/>
      <c r="F108" s="700">
        <f t="shared" si="5"/>
        <v>0</v>
      </c>
    </row>
    <row r="109" spans="1:6" customFormat="1" ht="38.25">
      <c r="A109" s="696">
        <v>72</v>
      </c>
      <c r="B109" s="716" t="s">
        <v>1659</v>
      </c>
      <c r="C109" s="699">
        <v>38</v>
      </c>
      <c r="D109" s="699" t="s">
        <v>23</v>
      </c>
      <c r="E109" s="1240"/>
      <c r="F109" s="700">
        <f t="shared" si="5"/>
        <v>0</v>
      </c>
    </row>
    <row r="110" spans="1:6" customFormat="1" ht="14.25">
      <c r="A110" s="312"/>
      <c r="B110" s="692"/>
      <c r="C110" s="677"/>
      <c r="D110" s="677"/>
      <c r="E110" s="720" t="s">
        <v>1019</v>
      </c>
      <c r="F110" s="718">
        <f>SUM(F104:F109)</f>
        <v>0</v>
      </c>
    </row>
    <row r="111" spans="1:6" customFormat="1" ht="14.25">
      <c r="A111" s="312"/>
      <c r="B111" s="692"/>
      <c r="C111" s="677"/>
      <c r="D111" s="677"/>
      <c r="E111" s="720"/>
      <c r="F111" s="718"/>
    </row>
    <row r="112" spans="1:6" customFormat="1" ht="14.25">
      <c r="A112" s="312"/>
      <c r="B112" s="692"/>
      <c r="C112" s="677"/>
      <c r="D112" s="677"/>
      <c r="E112" s="720"/>
      <c r="F112" s="718"/>
    </row>
    <row r="113" spans="1:6" customFormat="1" ht="14.25">
      <c r="A113" s="312"/>
      <c r="B113" s="692"/>
      <c r="C113" s="677"/>
      <c r="D113" s="677"/>
      <c r="E113" s="720"/>
      <c r="F113" s="718"/>
    </row>
    <row r="114" spans="1:6" customFormat="1" ht="15.75">
      <c r="A114" s="312"/>
      <c r="B114" s="722" t="s">
        <v>1660</v>
      </c>
      <c r="C114" s="723"/>
      <c r="D114" s="723"/>
      <c r="E114" s="724"/>
      <c r="F114" s="725"/>
    </row>
    <row r="115" spans="1:6" customFormat="1">
      <c r="A115" s="726"/>
      <c r="B115" s="727" t="s">
        <v>1661</v>
      </c>
      <c r="C115" s="677"/>
      <c r="D115" s="677"/>
      <c r="E115" s="720"/>
      <c r="F115" s="694">
        <f>F31</f>
        <v>0</v>
      </c>
    </row>
    <row r="116" spans="1:6" customFormat="1">
      <c r="A116" s="312"/>
      <c r="B116" s="727" t="s">
        <v>1662</v>
      </c>
      <c r="C116" s="677"/>
      <c r="D116" s="677"/>
      <c r="E116" s="720"/>
      <c r="F116" s="694">
        <f>F54</f>
        <v>0</v>
      </c>
    </row>
    <row r="117" spans="1:6" customFormat="1">
      <c r="A117" s="312"/>
      <c r="B117" s="727" t="s">
        <v>1663</v>
      </c>
      <c r="C117" s="677"/>
      <c r="D117" s="677"/>
      <c r="E117" s="720"/>
      <c r="F117" s="694">
        <f>F60</f>
        <v>0</v>
      </c>
    </row>
    <row r="118" spans="1:6" customFormat="1">
      <c r="A118" s="312"/>
      <c r="B118" s="727" t="s">
        <v>1664</v>
      </c>
      <c r="C118" s="677"/>
      <c r="D118" s="677"/>
      <c r="E118" s="720"/>
      <c r="F118" s="694">
        <f>F73</f>
        <v>0</v>
      </c>
    </row>
    <row r="119" spans="1:6" customFormat="1">
      <c r="A119" s="312"/>
      <c r="B119" s="727" t="s">
        <v>1139</v>
      </c>
      <c r="C119" s="677"/>
      <c r="D119" s="677"/>
      <c r="E119" s="720"/>
      <c r="F119" s="694">
        <f>F89</f>
        <v>0</v>
      </c>
    </row>
    <row r="120" spans="1:6" customFormat="1">
      <c r="A120" s="312"/>
      <c r="B120" s="727" t="s">
        <v>1665</v>
      </c>
      <c r="C120" s="677"/>
      <c r="D120" s="677"/>
      <c r="E120" s="720"/>
      <c r="F120" s="694">
        <f>F100</f>
        <v>0</v>
      </c>
    </row>
    <row r="121" spans="1:6" customFormat="1">
      <c r="A121" s="312"/>
      <c r="B121" s="728" t="s">
        <v>1666</v>
      </c>
      <c r="C121" s="723"/>
      <c r="D121" s="723"/>
      <c r="E121" s="724"/>
      <c r="F121" s="725">
        <f>F110</f>
        <v>0</v>
      </c>
    </row>
    <row r="122" spans="1:6" customFormat="1">
      <c r="A122" s="312"/>
      <c r="B122" s="727"/>
      <c r="C122" s="677"/>
      <c r="D122" s="729" t="s">
        <v>1667</v>
      </c>
      <c r="E122" s="720"/>
      <c r="F122" s="718">
        <f>SUM(F115:F121)</f>
        <v>0</v>
      </c>
    </row>
    <row r="123" spans="1:6" customFormat="1" ht="14.25">
      <c r="A123" s="312"/>
      <c r="B123" s="692"/>
      <c r="C123" s="677"/>
      <c r="D123" s="677"/>
      <c r="E123" s="720"/>
      <c r="F123" s="720"/>
    </row>
    <row r="124" spans="1:6" customFormat="1" ht="14.25">
      <c r="A124" s="312"/>
      <c r="B124" s="692"/>
      <c r="C124" s="677"/>
      <c r="D124" s="677"/>
      <c r="E124" s="720"/>
      <c r="F124" s="720"/>
    </row>
    <row r="125" spans="1:6" customFormat="1" ht="14.25">
      <c r="A125" s="644"/>
      <c r="B125" s="692"/>
      <c r="C125" s="730"/>
      <c r="D125" s="731"/>
      <c r="E125" s="732"/>
      <c r="F125" s="725"/>
    </row>
    <row r="126" spans="1:6" customFormat="1" ht="14.25">
      <c r="A126" s="644"/>
      <c r="B126" s="692"/>
      <c r="C126" s="733"/>
      <c r="D126" s="677"/>
      <c r="E126" s="734"/>
      <c r="F126" s="718"/>
    </row>
    <row r="127" spans="1:6" customFormat="1" ht="14.25">
      <c r="B127" s="735" t="s">
        <v>1668</v>
      </c>
      <c r="E127" s="736"/>
      <c r="F127" s="736"/>
    </row>
    <row r="128" spans="1:6" customFormat="1" ht="14.25">
      <c r="E128" s="736"/>
      <c r="F128" s="736"/>
    </row>
    <row r="129" spans="1:6" customFormat="1" ht="13.5" customHeight="1">
      <c r="A129" t="s">
        <v>1669</v>
      </c>
      <c r="B129" s="735"/>
      <c r="E129" s="736"/>
      <c r="F129" s="736"/>
    </row>
    <row r="130" spans="1:6" customFormat="1" ht="15" customHeight="1">
      <c r="A130" t="s">
        <v>1670</v>
      </c>
      <c r="E130" s="736"/>
      <c r="F130" s="736"/>
    </row>
    <row r="131" spans="1:6" customFormat="1" ht="15" customHeight="1">
      <c r="E131" s="736"/>
      <c r="F131" s="736"/>
    </row>
  </sheetData>
  <sheetProtection algorithmName="SHA-512" hashValue="P8wlgQkT9EegMgARUVTuNKNMASbWrQ/NS/6ilMX54Dqz4/D7NL9mCGl6OOd8g58BOiOqbcw0F1XJq01fmGWGPQ==" saltValue="aufOD7LP0vCybqsOzzhJNQ==" spinCount="100000" sheet="1"/>
  <mergeCells count="1">
    <mergeCell ref="B1:D1"/>
  </mergeCells>
  <pageMargins left="0.98425196850393704" right="0.19685039370078741" top="1.1023622047244095" bottom="0.74803149606299213" header="0.74803149606299213" footer="0.51181102362204722"/>
  <pageSetup paperSize="9" scale="83" firstPageNumber="0" orientation="portrait" r:id="rId1"/>
  <headerFooter alignWithMargins="0">
    <oddHeader>&amp;L&amp;"Times New Roman,Navadno"&amp;8&amp;F&amp;C&amp;"Times New Roman,Navadno"&amp;12&amp;P/&amp;N&amp;R&amp;"Times New Roman,Navadno"&amp;8&amp;A</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tabColor rgb="FFFF0000"/>
  </sheetPr>
  <dimension ref="A1:F49"/>
  <sheetViews>
    <sheetView view="pageBreakPreview" zoomScaleNormal="110" zoomScaleSheetLayoutView="100" workbookViewId="0">
      <selection activeCell="E10" sqref="E10"/>
    </sheetView>
  </sheetViews>
  <sheetFormatPr defaultColWidth="9" defaultRowHeight="15"/>
  <cols>
    <col min="1" max="1" width="9.5" style="41" customWidth="1"/>
    <col min="2" max="2" width="50.75" style="14" customWidth="1"/>
    <col min="3" max="3" width="5.625" style="10" customWidth="1"/>
    <col min="4" max="4" width="9.375" style="4" customWidth="1"/>
    <col min="5" max="5" width="12.875" style="11" customWidth="1"/>
    <col min="6" max="6" width="10.25" style="12" customWidth="1"/>
    <col min="7" max="10" width="9" style="12"/>
    <col min="11" max="11" width="10.125" style="12" customWidth="1"/>
    <col min="12" max="16384" width="9" style="12"/>
  </cols>
  <sheetData>
    <row r="1" spans="1:6" s="143" customFormat="1" ht="15.75">
      <c r="A1" s="40"/>
      <c r="B1" s="137"/>
      <c r="C1" s="138"/>
      <c r="D1" s="139"/>
      <c r="E1" s="141"/>
      <c r="F1" s="142"/>
    </row>
    <row r="2" spans="1:6" customFormat="1" ht="15.75">
      <c r="A2" s="1343" t="s">
        <v>1671</v>
      </c>
      <c r="B2" s="1344"/>
    </row>
    <row r="3" spans="1:6" customFormat="1" ht="15.75">
      <c r="A3" s="1364"/>
      <c r="B3" s="1365"/>
    </row>
    <row r="4" spans="1:6" customFormat="1" ht="14.25">
      <c r="A4" s="1365" t="s">
        <v>1672</v>
      </c>
      <c r="B4" s="1366"/>
      <c r="C4" s="127"/>
      <c r="D4" s="127"/>
    </row>
    <row r="5" spans="1:6" customFormat="1" ht="14.25">
      <c r="B5" s="127"/>
      <c r="C5" s="127"/>
      <c r="D5" s="127"/>
    </row>
    <row r="6" spans="1:6" customFormat="1" ht="14.25">
      <c r="B6" s="127"/>
      <c r="C6" s="127"/>
      <c r="D6" s="127"/>
    </row>
    <row r="7" spans="1:6" customFormat="1" ht="14.25">
      <c r="A7" s="745"/>
      <c r="B7" s="767" t="s">
        <v>1710</v>
      </c>
      <c r="C7" s="746"/>
      <c r="D7" s="747"/>
      <c r="E7" s="747"/>
    </row>
    <row r="8" spans="1:6" customFormat="1" ht="14.25">
      <c r="A8" s="749"/>
      <c r="B8" s="744"/>
      <c r="C8" s="750"/>
      <c r="D8" s="751"/>
      <c r="E8" s="751"/>
    </row>
    <row r="9" spans="1:6" customFormat="1" ht="14.25">
      <c r="A9" s="743"/>
      <c r="B9" s="748" t="s">
        <v>1675</v>
      </c>
      <c r="C9" s="737"/>
      <c r="D9" s="738"/>
      <c r="E9" s="751">
        <f>'T2+TS'!G37</f>
        <v>0</v>
      </c>
    </row>
    <row r="10" spans="1:6" customFormat="1" ht="14.25">
      <c r="A10" s="739"/>
      <c r="B10" s="748" t="s">
        <v>1692</v>
      </c>
      <c r="C10" s="752"/>
      <c r="D10" s="753"/>
      <c r="E10" s="751">
        <f>'T2+TS'!G38</f>
        <v>0</v>
      </c>
    </row>
    <row r="11" spans="1:6" customFormat="1" ht="14.25">
      <c r="A11" s="754"/>
      <c r="B11" s="755" t="s">
        <v>1703</v>
      </c>
      <c r="C11" s="756"/>
      <c r="D11" s="757"/>
      <c r="E11" s="758">
        <f>'T2+TS'!G39</f>
        <v>0</v>
      </c>
    </row>
    <row r="12" spans="1:6" customFormat="1" ht="14.25">
      <c r="A12" s="739"/>
      <c r="B12" s="748" t="s">
        <v>1711</v>
      </c>
      <c r="C12" s="759" t="s">
        <v>1702</v>
      </c>
      <c r="D12" s="760"/>
      <c r="E12" s="761">
        <f>SUM(E9:E11)</f>
        <v>0</v>
      </c>
    </row>
    <row r="13" spans="1:6" customFormat="1" ht="14.25">
      <c r="B13" s="127"/>
      <c r="C13" s="127"/>
      <c r="D13" s="127"/>
    </row>
    <row r="14" spans="1:6" customFormat="1" ht="14.25">
      <c r="B14" s="127"/>
      <c r="C14" s="127"/>
      <c r="D14" s="127"/>
    </row>
    <row r="15" spans="1:6" customFormat="1" ht="14.25">
      <c r="A15" s="745"/>
      <c r="B15" s="767" t="s">
        <v>1718</v>
      </c>
      <c r="C15" s="767"/>
      <c r="D15" s="767"/>
      <c r="E15" s="747"/>
    </row>
    <row r="16" spans="1:6" customFormat="1" ht="14.25">
      <c r="A16" s="749"/>
      <c r="B16" s="744"/>
      <c r="C16" s="750"/>
      <c r="D16" s="751"/>
      <c r="E16" s="751"/>
    </row>
    <row r="17" spans="1:5" customFormat="1" ht="14.25">
      <c r="A17" s="743"/>
      <c r="B17" s="748" t="s">
        <v>1675</v>
      </c>
      <c r="C17" s="737"/>
      <c r="D17" s="738"/>
      <c r="E17" s="751">
        <f>'T2+TS'!G64</f>
        <v>0</v>
      </c>
    </row>
    <row r="18" spans="1:5" customFormat="1" ht="14.25">
      <c r="A18" s="739"/>
      <c r="B18" s="748" t="s">
        <v>1692</v>
      </c>
      <c r="C18" s="752"/>
      <c r="D18" s="753"/>
      <c r="E18" s="751" t="s">
        <v>838</v>
      </c>
    </row>
    <row r="19" spans="1:5" customFormat="1" ht="14.25">
      <c r="A19" s="754"/>
      <c r="B19" s="755" t="s">
        <v>1703</v>
      </c>
      <c r="C19" s="756"/>
      <c r="D19" s="757"/>
      <c r="E19" s="758">
        <f>'T2+TS'!G66</f>
        <v>0</v>
      </c>
    </row>
    <row r="20" spans="1:5" customFormat="1" ht="14.25">
      <c r="A20" s="739"/>
      <c r="B20" s="748" t="s">
        <v>1711</v>
      </c>
      <c r="C20" s="759" t="s">
        <v>1702</v>
      </c>
      <c r="D20" s="760"/>
      <c r="E20" s="761">
        <f>SUM(E17+E19)</f>
        <v>0</v>
      </c>
    </row>
    <row r="21" spans="1:5" customFormat="1" ht="14.25">
      <c r="A21" s="739"/>
      <c r="B21" s="740"/>
      <c r="C21" s="762"/>
      <c r="D21" s="760"/>
      <c r="E21" s="763"/>
    </row>
    <row r="22" spans="1:5" customFormat="1" ht="14.25">
      <c r="A22" s="739"/>
      <c r="B22" s="740"/>
      <c r="C22" s="741"/>
      <c r="D22" s="742"/>
      <c r="E22" s="742"/>
    </row>
    <row r="23" spans="1:5" customFormat="1" ht="14.25">
      <c r="A23" s="739"/>
      <c r="B23" s="740"/>
      <c r="C23" s="741"/>
      <c r="D23" s="742"/>
      <c r="E23" s="742"/>
    </row>
    <row r="24" spans="1:5" customFormat="1" ht="15.75">
      <c r="A24" s="749"/>
      <c r="B24" s="768" t="s">
        <v>549</v>
      </c>
      <c r="C24" s="769"/>
      <c r="D24" s="770"/>
      <c r="E24" s="770"/>
    </row>
    <row r="25" spans="1:5" customFormat="1" ht="14.25">
      <c r="A25" s="764" t="s">
        <v>1673</v>
      </c>
      <c r="B25" s="748" t="s">
        <v>1674</v>
      </c>
      <c r="C25" s="750"/>
      <c r="D25" s="751"/>
      <c r="E25" s="751">
        <f>'T2+TS'!G72</f>
        <v>0</v>
      </c>
    </row>
    <row r="26" spans="1:5" customFormat="1" ht="14.25">
      <c r="A26" s="765" t="s">
        <v>1712</v>
      </c>
      <c r="B26" s="755" t="s">
        <v>1713</v>
      </c>
      <c r="C26" s="766"/>
      <c r="D26" s="758"/>
      <c r="E26" s="758">
        <f>'T2+TS'!G73</f>
        <v>0</v>
      </c>
    </row>
    <row r="27" spans="1:5" customFormat="1" ht="14.25">
      <c r="A27" s="749"/>
      <c r="B27" s="748" t="s">
        <v>1719</v>
      </c>
      <c r="C27" s="750" t="s">
        <v>1702</v>
      </c>
      <c r="D27" s="751"/>
      <c r="E27" s="751">
        <f>SUM(E25:E26)</f>
        <v>0</v>
      </c>
    </row>
    <row r="28" spans="1:5" customFormat="1" ht="14.25">
      <c r="B28" s="127"/>
      <c r="C28" s="127"/>
      <c r="D28" s="127"/>
    </row>
    <row r="29" spans="1:5" customFormat="1" ht="14.25">
      <c r="B29" s="748" t="s">
        <v>1720</v>
      </c>
      <c r="C29" s="127"/>
      <c r="D29" s="127"/>
    </row>
    <row r="30" spans="1:5" s="150" customFormat="1">
      <c r="A30" s="612"/>
      <c r="B30" s="615"/>
      <c r="C30" s="616"/>
      <c r="D30" s="616"/>
      <c r="E30" s="146"/>
    </row>
    <row r="31" spans="1:5" customFormat="1">
      <c r="A31" s="1345" t="s">
        <v>1446</v>
      </c>
      <c r="B31" s="1346"/>
      <c r="C31" s="512"/>
      <c r="D31" s="515"/>
    </row>
    <row r="32" spans="1:5" customFormat="1" ht="14.25">
      <c r="A32" s="127"/>
      <c r="B32" s="127"/>
      <c r="C32" s="127"/>
      <c r="D32" s="127"/>
    </row>
    <row r="33" spans="1:5" customFormat="1" ht="36" customHeight="1">
      <c r="A33" s="1347" t="s">
        <v>1447</v>
      </c>
      <c r="B33" s="1347"/>
      <c r="C33" s="1347"/>
      <c r="D33" s="1347"/>
    </row>
    <row r="34" spans="1:5" s="150" customFormat="1" ht="15.75">
      <c r="A34" s="40"/>
      <c r="B34" s="152"/>
      <c r="C34" s="153"/>
      <c r="D34" s="140"/>
      <c r="E34" s="146"/>
    </row>
    <row r="35" spans="1:5" s="150" customFormat="1" ht="15.75">
      <c r="A35" s="40"/>
      <c r="B35" s="152"/>
      <c r="C35" s="153"/>
      <c r="D35" s="140"/>
      <c r="E35" s="146"/>
    </row>
    <row r="36" spans="1:5" s="150" customFormat="1" ht="15.75">
      <c r="A36" s="40"/>
      <c r="B36" s="152"/>
      <c r="C36" s="153"/>
      <c r="D36" s="140"/>
      <c r="E36" s="146"/>
    </row>
    <row r="37" spans="1:5" s="150" customFormat="1" ht="15.75">
      <c r="A37" s="40"/>
      <c r="B37" s="152"/>
      <c r="C37" s="153"/>
      <c r="D37" s="140"/>
      <c r="E37" s="146"/>
    </row>
    <row r="38" spans="1:5" s="150" customFormat="1" ht="15.75">
      <c r="A38" s="40"/>
      <c r="B38" s="152"/>
      <c r="C38" s="153"/>
      <c r="D38" s="140"/>
      <c r="E38" s="146"/>
    </row>
    <row r="39" spans="1:5" s="150" customFormat="1" ht="15.75">
      <c r="A39" s="40"/>
      <c r="B39" s="152"/>
      <c r="C39" s="153"/>
      <c r="D39" s="140"/>
      <c r="E39" s="146"/>
    </row>
    <row r="40" spans="1:5" s="150" customFormat="1" ht="15.75">
      <c r="A40" s="40"/>
      <c r="B40" s="152"/>
      <c r="C40" s="153"/>
      <c r="D40" s="140"/>
      <c r="E40" s="146"/>
    </row>
    <row r="41" spans="1:5" s="150" customFormat="1" ht="15.75">
      <c r="A41" s="40"/>
      <c r="B41" s="152"/>
      <c r="C41" s="153"/>
      <c r="D41" s="140"/>
      <c r="E41" s="146"/>
    </row>
    <row r="42" spans="1:5" s="150" customFormat="1" ht="15.75">
      <c r="A42" s="40"/>
      <c r="B42" s="152"/>
      <c r="C42" s="153"/>
      <c r="D42" s="140"/>
      <c r="E42" s="146"/>
    </row>
    <row r="43" spans="1:5" s="150" customFormat="1" ht="15.75">
      <c r="A43" s="40"/>
      <c r="B43" s="152"/>
      <c r="C43" s="153"/>
      <c r="D43" s="140"/>
      <c r="E43" s="146"/>
    </row>
    <row r="44" spans="1:5" s="150" customFormat="1" ht="15.75">
      <c r="A44" s="40"/>
      <c r="B44" s="152"/>
      <c r="C44" s="153"/>
      <c r="D44" s="140"/>
      <c r="E44" s="146"/>
    </row>
    <row r="45" spans="1:5" s="150" customFormat="1" ht="15.75">
      <c r="A45" s="40"/>
      <c r="B45" s="152"/>
      <c r="C45" s="153"/>
      <c r="D45" s="140"/>
      <c r="E45" s="146"/>
    </row>
    <row r="46" spans="1:5" s="150" customFormat="1" ht="15.75">
      <c r="A46" s="40"/>
      <c r="B46" s="155"/>
      <c r="C46" s="145"/>
      <c r="D46" s="140"/>
      <c r="E46" s="146"/>
    </row>
    <row r="47" spans="1:5" s="150" customFormat="1" ht="15.75">
      <c r="A47" s="40"/>
      <c r="B47" s="152"/>
      <c r="C47" s="153"/>
      <c r="D47" s="140"/>
      <c r="E47" s="146"/>
    </row>
    <row r="48" spans="1:5" s="150" customFormat="1" ht="15.75">
      <c r="A48" s="43"/>
      <c r="B48" s="147"/>
      <c r="C48" s="148"/>
      <c r="D48" s="149"/>
      <c r="E48" s="156"/>
    </row>
    <row r="49" spans="1:5" s="150" customFormat="1" ht="15.75">
      <c r="A49" s="40"/>
      <c r="B49" s="155"/>
      <c r="C49" s="145"/>
      <c r="D49" s="140"/>
      <c r="E49" s="146"/>
    </row>
  </sheetData>
  <sheetProtection algorithmName="SHA-512" hashValue="nP8jIHfV0ollpsf7pxg28lXp0ZbQaGQqjFsrj/j7fFJ2a/m1EGVpm+dsvqcu/ZbhkOcchrenUbLZfm+B/w/jEw==" saltValue="4CkQZQV1UEwU94e83fu/wQ==" spinCount="100000" sheet="1"/>
  <mergeCells count="5">
    <mergeCell ref="A2:B2"/>
    <mergeCell ref="A3:B3"/>
    <mergeCell ref="A4:B4"/>
    <mergeCell ref="A31:B31"/>
    <mergeCell ref="A33:D33"/>
  </mergeCells>
  <pageMargins left="0.98425196850393704" right="0.19685039370078741" top="1.1023622047244095" bottom="0.74803149606299213" header="0.74803149606299213" footer="0.51181102362204722"/>
  <pageSetup paperSize="9" scale="83" firstPageNumber="0" orientation="portrait" r:id="rId1"/>
  <headerFooter alignWithMargins="0">
    <oddHeader>&amp;L&amp;"Times New Roman,Navadno"&amp;8&amp;F&amp;C&amp;"Times New Roman,Navadno"&amp;12&amp;P/&amp;N&amp;R&amp;"Times New Roman,Navadno"&amp;8&amp;A</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75"/>
  <sheetViews>
    <sheetView tabSelected="1" view="pageBreakPreview" zoomScale="120" zoomScaleNormal="130" zoomScaleSheetLayoutView="120" workbookViewId="0">
      <selection activeCell="A60" sqref="A60:XFD60"/>
    </sheetView>
  </sheetViews>
  <sheetFormatPr defaultRowHeight="12.75"/>
  <cols>
    <col min="1" max="1" width="9" style="1195"/>
    <col min="2" max="2" width="3.875" style="739" customWidth="1"/>
    <col min="3" max="3" width="30.875" style="740" customWidth="1"/>
    <col min="4" max="4" width="6.625" style="741" bestFit="1" customWidth="1"/>
    <col min="5" max="5" width="9.625" style="742" customWidth="1"/>
    <col min="6" max="6" width="11.875" style="742" customWidth="1"/>
    <col min="7" max="7" width="11.625" style="742" customWidth="1"/>
    <col min="8" max="8" width="8" style="742" bestFit="1" customWidth="1"/>
    <col min="9" max="9" width="9.5" style="1235" bestFit="1" customWidth="1"/>
    <col min="10" max="10" width="9" style="1195"/>
    <col min="11" max="11" width="18.25" style="1195" customWidth="1"/>
    <col min="12" max="257" width="9" style="1195"/>
    <col min="258" max="258" width="3.875" style="1195" customWidth="1"/>
    <col min="259" max="259" width="30.875" style="1195" customWidth="1"/>
    <col min="260" max="260" width="6.625" style="1195" bestFit="1" customWidth="1"/>
    <col min="261" max="261" width="7.125" style="1195" customWidth="1"/>
    <col min="262" max="262" width="9.75" style="1195" bestFit="1" customWidth="1"/>
    <col min="263" max="264" width="8" style="1195" bestFit="1" customWidth="1"/>
    <col min="265" max="265" width="9.5" style="1195" bestFit="1" customWidth="1"/>
    <col min="266" max="266" width="9" style="1195"/>
    <col min="267" max="267" width="18.25" style="1195" customWidth="1"/>
    <col min="268" max="513" width="9" style="1195"/>
    <col min="514" max="514" width="3.875" style="1195" customWidth="1"/>
    <col min="515" max="515" width="30.875" style="1195" customWidth="1"/>
    <col min="516" max="516" width="6.625" style="1195" bestFit="1" customWidth="1"/>
    <col min="517" max="517" width="7.125" style="1195" customWidth="1"/>
    <col min="518" max="518" width="9.75" style="1195" bestFit="1" customWidth="1"/>
    <col min="519" max="520" width="8" style="1195" bestFit="1" customWidth="1"/>
    <col min="521" max="521" width="9.5" style="1195" bestFit="1" customWidth="1"/>
    <col min="522" max="522" width="9" style="1195"/>
    <col min="523" max="523" width="18.25" style="1195" customWidth="1"/>
    <col min="524" max="769" width="9" style="1195"/>
    <col min="770" max="770" width="3.875" style="1195" customWidth="1"/>
    <col min="771" max="771" width="30.875" style="1195" customWidth="1"/>
    <col min="772" max="772" width="6.625" style="1195" bestFit="1" customWidth="1"/>
    <col min="773" max="773" width="7.125" style="1195" customWidth="1"/>
    <col min="774" max="774" width="9.75" style="1195" bestFit="1" customWidth="1"/>
    <col min="775" max="776" width="8" style="1195" bestFit="1" customWidth="1"/>
    <col min="777" max="777" width="9.5" style="1195" bestFit="1" customWidth="1"/>
    <col min="778" max="778" width="9" style="1195"/>
    <col min="779" max="779" width="18.25" style="1195" customWidth="1"/>
    <col min="780" max="1025" width="9" style="1195"/>
    <col min="1026" max="1026" width="3.875" style="1195" customWidth="1"/>
    <col min="1027" max="1027" width="30.875" style="1195" customWidth="1"/>
    <col min="1028" max="1028" width="6.625" style="1195" bestFit="1" customWidth="1"/>
    <col min="1029" max="1029" width="7.125" style="1195" customWidth="1"/>
    <col min="1030" max="1030" width="9.75" style="1195" bestFit="1" customWidth="1"/>
    <col min="1031" max="1032" width="8" style="1195" bestFit="1" customWidth="1"/>
    <col min="1033" max="1033" width="9.5" style="1195" bestFit="1" customWidth="1"/>
    <col min="1034" max="1034" width="9" style="1195"/>
    <col min="1035" max="1035" width="18.25" style="1195" customWidth="1"/>
    <col min="1036" max="1281" width="9" style="1195"/>
    <col min="1282" max="1282" width="3.875" style="1195" customWidth="1"/>
    <col min="1283" max="1283" width="30.875" style="1195" customWidth="1"/>
    <col min="1284" max="1284" width="6.625" style="1195" bestFit="1" customWidth="1"/>
    <col min="1285" max="1285" width="7.125" style="1195" customWidth="1"/>
    <col min="1286" max="1286" width="9.75" style="1195" bestFit="1" customWidth="1"/>
    <col min="1287" max="1288" width="8" style="1195" bestFit="1" customWidth="1"/>
    <col min="1289" max="1289" width="9.5" style="1195" bestFit="1" customWidth="1"/>
    <col min="1290" max="1290" width="9" style="1195"/>
    <col min="1291" max="1291" width="18.25" style="1195" customWidth="1"/>
    <col min="1292" max="1537" width="9" style="1195"/>
    <col min="1538" max="1538" width="3.875" style="1195" customWidth="1"/>
    <col min="1539" max="1539" width="30.875" style="1195" customWidth="1"/>
    <col min="1540" max="1540" width="6.625" style="1195" bestFit="1" customWidth="1"/>
    <col min="1541" max="1541" width="7.125" style="1195" customWidth="1"/>
    <col min="1542" max="1542" width="9.75" style="1195" bestFit="1" customWidth="1"/>
    <col min="1543" max="1544" width="8" style="1195" bestFit="1" customWidth="1"/>
    <col min="1545" max="1545" width="9.5" style="1195" bestFit="1" customWidth="1"/>
    <col min="1546" max="1546" width="9" style="1195"/>
    <col min="1547" max="1547" width="18.25" style="1195" customWidth="1"/>
    <col min="1548" max="1793" width="9" style="1195"/>
    <col min="1794" max="1794" width="3.875" style="1195" customWidth="1"/>
    <col min="1795" max="1795" width="30.875" style="1195" customWidth="1"/>
    <col min="1796" max="1796" width="6.625" style="1195" bestFit="1" customWidth="1"/>
    <col min="1797" max="1797" width="7.125" style="1195" customWidth="1"/>
    <col min="1798" max="1798" width="9.75" style="1195" bestFit="1" customWidth="1"/>
    <col min="1799" max="1800" width="8" style="1195" bestFit="1" customWidth="1"/>
    <col min="1801" max="1801" width="9.5" style="1195" bestFit="1" customWidth="1"/>
    <col min="1802" max="1802" width="9" style="1195"/>
    <col min="1803" max="1803" width="18.25" style="1195" customWidth="1"/>
    <col min="1804" max="2049" width="9" style="1195"/>
    <col min="2050" max="2050" width="3.875" style="1195" customWidth="1"/>
    <col min="2051" max="2051" width="30.875" style="1195" customWidth="1"/>
    <col min="2052" max="2052" width="6.625" style="1195" bestFit="1" customWidth="1"/>
    <col min="2053" max="2053" width="7.125" style="1195" customWidth="1"/>
    <col min="2054" max="2054" width="9.75" style="1195" bestFit="1" customWidth="1"/>
    <col min="2055" max="2056" width="8" style="1195" bestFit="1" customWidth="1"/>
    <col min="2057" max="2057" width="9.5" style="1195" bestFit="1" customWidth="1"/>
    <col min="2058" max="2058" width="9" style="1195"/>
    <col min="2059" max="2059" width="18.25" style="1195" customWidth="1"/>
    <col min="2060" max="2305" width="9" style="1195"/>
    <col min="2306" max="2306" width="3.875" style="1195" customWidth="1"/>
    <col min="2307" max="2307" width="30.875" style="1195" customWidth="1"/>
    <col min="2308" max="2308" width="6.625" style="1195" bestFit="1" customWidth="1"/>
    <col min="2309" max="2309" width="7.125" style="1195" customWidth="1"/>
    <col min="2310" max="2310" width="9.75" style="1195" bestFit="1" customWidth="1"/>
    <col min="2311" max="2312" width="8" style="1195" bestFit="1" customWidth="1"/>
    <col min="2313" max="2313" width="9.5" style="1195" bestFit="1" customWidth="1"/>
    <col min="2314" max="2314" width="9" style="1195"/>
    <col min="2315" max="2315" width="18.25" style="1195" customWidth="1"/>
    <col min="2316" max="2561" width="9" style="1195"/>
    <col min="2562" max="2562" width="3.875" style="1195" customWidth="1"/>
    <col min="2563" max="2563" width="30.875" style="1195" customWidth="1"/>
    <col min="2564" max="2564" width="6.625" style="1195" bestFit="1" customWidth="1"/>
    <col min="2565" max="2565" width="7.125" style="1195" customWidth="1"/>
    <col min="2566" max="2566" width="9.75" style="1195" bestFit="1" customWidth="1"/>
    <col min="2567" max="2568" width="8" style="1195" bestFit="1" customWidth="1"/>
    <col min="2569" max="2569" width="9.5" style="1195" bestFit="1" customWidth="1"/>
    <col min="2570" max="2570" width="9" style="1195"/>
    <col min="2571" max="2571" width="18.25" style="1195" customWidth="1"/>
    <col min="2572" max="2817" width="9" style="1195"/>
    <col min="2818" max="2818" width="3.875" style="1195" customWidth="1"/>
    <col min="2819" max="2819" width="30.875" style="1195" customWidth="1"/>
    <col min="2820" max="2820" width="6.625" style="1195" bestFit="1" customWidth="1"/>
    <col min="2821" max="2821" width="7.125" style="1195" customWidth="1"/>
    <col min="2822" max="2822" width="9.75" style="1195" bestFit="1" customWidth="1"/>
    <col min="2823" max="2824" width="8" style="1195" bestFit="1" customWidth="1"/>
    <col min="2825" max="2825" width="9.5" style="1195" bestFit="1" customWidth="1"/>
    <col min="2826" max="2826" width="9" style="1195"/>
    <col min="2827" max="2827" width="18.25" style="1195" customWidth="1"/>
    <col min="2828" max="3073" width="9" style="1195"/>
    <col min="3074" max="3074" width="3.875" style="1195" customWidth="1"/>
    <col min="3075" max="3075" width="30.875" style="1195" customWidth="1"/>
    <col min="3076" max="3076" width="6.625" style="1195" bestFit="1" customWidth="1"/>
    <col min="3077" max="3077" width="7.125" style="1195" customWidth="1"/>
    <col min="3078" max="3078" width="9.75" style="1195" bestFit="1" customWidth="1"/>
    <col min="3079" max="3080" width="8" style="1195" bestFit="1" customWidth="1"/>
    <col min="3081" max="3081" width="9.5" style="1195" bestFit="1" customWidth="1"/>
    <col min="3082" max="3082" width="9" style="1195"/>
    <col min="3083" max="3083" width="18.25" style="1195" customWidth="1"/>
    <col min="3084" max="3329" width="9" style="1195"/>
    <col min="3330" max="3330" width="3.875" style="1195" customWidth="1"/>
    <col min="3331" max="3331" width="30.875" style="1195" customWidth="1"/>
    <col min="3332" max="3332" width="6.625" style="1195" bestFit="1" customWidth="1"/>
    <col min="3333" max="3333" width="7.125" style="1195" customWidth="1"/>
    <col min="3334" max="3334" width="9.75" style="1195" bestFit="1" customWidth="1"/>
    <col min="3335" max="3336" width="8" style="1195" bestFit="1" customWidth="1"/>
    <col min="3337" max="3337" width="9.5" style="1195" bestFit="1" customWidth="1"/>
    <col min="3338" max="3338" width="9" style="1195"/>
    <col min="3339" max="3339" width="18.25" style="1195" customWidth="1"/>
    <col min="3340" max="3585" width="9" style="1195"/>
    <col min="3586" max="3586" width="3.875" style="1195" customWidth="1"/>
    <col min="3587" max="3587" width="30.875" style="1195" customWidth="1"/>
    <col min="3588" max="3588" width="6.625" style="1195" bestFit="1" customWidth="1"/>
    <col min="3589" max="3589" width="7.125" style="1195" customWidth="1"/>
    <col min="3590" max="3590" width="9.75" style="1195" bestFit="1" customWidth="1"/>
    <col min="3591" max="3592" width="8" style="1195" bestFit="1" customWidth="1"/>
    <col min="3593" max="3593" width="9.5" style="1195" bestFit="1" customWidth="1"/>
    <col min="3594" max="3594" width="9" style="1195"/>
    <col min="3595" max="3595" width="18.25" style="1195" customWidth="1"/>
    <col min="3596" max="3841" width="9" style="1195"/>
    <col min="3842" max="3842" width="3.875" style="1195" customWidth="1"/>
    <col min="3843" max="3843" width="30.875" style="1195" customWidth="1"/>
    <col min="3844" max="3844" width="6.625" style="1195" bestFit="1" customWidth="1"/>
    <col min="3845" max="3845" width="7.125" style="1195" customWidth="1"/>
    <col min="3846" max="3846" width="9.75" style="1195" bestFit="1" customWidth="1"/>
    <col min="3847" max="3848" width="8" style="1195" bestFit="1" customWidth="1"/>
    <col min="3849" max="3849" width="9.5" style="1195" bestFit="1" customWidth="1"/>
    <col min="3850" max="3850" width="9" style="1195"/>
    <col min="3851" max="3851" width="18.25" style="1195" customWidth="1"/>
    <col min="3852" max="4097" width="9" style="1195"/>
    <col min="4098" max="4098" width="3.875" style="1195" customWidth="1"/>
    <col min="4099" max="4099" width="30.875" style="1195" customWidth="1"/>
    <col min="4100" max="4100" width="6.625" style="1195" bestFit="1" customWidth="1"/>
    <col min="4101" max="4101" width="7.125" style="1195" customWidth="1"/>
    <col min="4102" max="4102" width="9.75" style="1195" bestFit="1" customWidth="1"/>
    <col min="4103" max="4104" width="8" style="1195" bestFit="1" customWidth="1"/>
    <col min="4105" max="4105" width="9.5" style="1195" bestFit="1" customWidth="1"/>
    <col min="4106" max="4106" width="9" style="1195"/>
    <col min="4107" max="4107" width="18.25" style="1195" customWidth="1"/>
    <col min="4108" max="4353" width="9" style="1195"/>
    <col min="4354" max="4354" width="3.875" style="1195" customWidth="1"/>
    <col min="4355" max="4355" width="30.875" style="1195" customWidth="1"/>
    <col min="4356" max="4356" width="6.625" style="1195" bestFit="1" customWidth="1"/>
    <col min="4357" max="4357" width="7.125" style="1195" customWidth="1"/>
    <col min="4358" max="4358" width="9.75" style="1195" bestFit="1" customWidth="1"/>
    <col min="4359" max="4360" width="8" style="1195" bestFit="1" customWidth="1"/>
    <col min="4361" max="4361" width="9.5" style="1195" bestFit="1" customWidth="1"/>
    <col min="4362" max="4362" width="9" style="1195"/>
    <col min="4363" max="4363" width="18.25" style="1195" customWidth="1"/>
    <col min="4364" max="4609" width="9" style="1195"/>
    <col min="4610" max="4610" width="3.875" style="1195" customWidth="1"/>
    <col min="4611" max="4611" width="30.875" style="1195" customWidth="1"/>
    <col min="4612" max="4612" width="6.625" style="1195" bestFit="1" customWidth="1"/>
    <col min="4613" max="4613" width="7.125" style="1195" customWidth="1"/>
    <col min="4614" max="4614" width="9.75" style="1195" bestFit="1" customWidth="1"/>
    <col min="4615" max="4616" width="8" style="1195" bestFit="1" customWidth="1"/>
    <col min="4617" max="4617" width="9.5" style="1195" bestFit="1" customWidth="1"/>
    <col min="4618" max="4618" width="9" style="1195"/>
    <col min="4619" max="4619" width="18.25" style="1195" customWidth="1"/>
    <col min="4620" max="4865" width="9" style="1195"/>
    <col min="4866" max="4866" width="3.875" style="1195" customWidth="1"/>
    <col min="4867" max="4867" width="30.875" style="1195" customWidth="1"/>
    <col min="4868" max="4868" width="6.625" style="1195" bestFit="1" customWidth="1"/>
    <col min="4869" max="4869" width="7.125" style="1195" customWidth="1"/>
    <col min="4870" max="4870" width="9.75" style="1195" bestFit="1" customWidth="1"/>
    <col min="4871" max="4872" width="8" style="1195" bestFit="1" customWidth="1"/>
    <col min="4873" max="4873" width="9.5" style="1195" bestFit="1" customWidth="1"/>
    <col min="4874" max="4874" width="9" style="1195"/>
    <col min="4875" max="4875" width="18.25" style="1195" customWidth="1"/>
    <col min="4876" max="5121" width="9" style="1195"/>
    <col min="5122" max="5122" width="3.875" style="1195" customWidth="1"/>
    <col min="5123" max="5123" width="30.875" style="1195" customWidth="1"/>
    <col min="5124" max="5124" width="6.625" style="1195" bestFit="1" customWidth="1"/>
    <col min="5125" max="5125" width="7.125" style="1195" customWidth="1"/>
    <col min="5126" max="5126" width="9.75" style="1195" bestFit="1" customWidth="1"/>
    <col min="5127" max="5128" width="8" style="1195" bestFit="1" customWidth="1"/>
    <col min="5129" max="5129" width="9.5" style="1195" bestFit="1" customWidth="1"/>
    <col min="5130" max="5130" width="9" style="1195"/>
    <col min="5131" max="5131" width="18.25" style="1195" customWidth="1"/>
    <col min="5132" max="5377" width="9" style="1195"/>
    <col min="5378" max="5378" width="3.875" style="1195" customWidth="1"/>
    <col min="5379" max="5379" width="30.875" style="1195" customWidth="1"/>
    <col min="5380" max="5380" width="6.625" style="1195" bestFit="1" customWidth="1"/>
    <col min="5381" max="5381" width="7.125" style="1195" customWidth="1"/>
    <col min="5382" max="5382" width="9.75" style="1195" bestFit="1" customWidth="1"/>
    <col min="5383" max="5384" width="8" style="1195" bestFit="1" customWidth="1"/>
    <col min="5385" max="5385" width="9.5" style="1195" bestFit="1" customWidth="1"/>
    <col min="5386" max="5386" width="9" style="1195"/>
    <col min="5387" max="5387" width="18.25" style="1195" customWidth="1"/>
    <col min="5388" max="5633" width="9" style="1195"/>
    <col min="5634" max="5634" width="3.875" style="1195" customWidth="1"/>
    <col min="5635" max="5635" width="30.875" style="1195" customWidth="1"/>
    <col min="5636" max="5636" width="6.625" style="1195" bestFit="1" customWidth="1"/>
    <col min="5637" max="5637" width="7.125" style="1195" customWidth="1"/>
    <col min="5638" max="5638" width="9.75" style="1195" bestFit="1" customWidth="1"/>
    <col min="5639" max="5640" width="8" style="1195" bestFit="1" customWidth="1"/>
    <col min="5641" max="5641" width="9.5" style="1195" bestFit="1" customWidth="1"/>
    <col min="5642" max="5642" width="9" style="1195"/>
    <col min="5643" max="5643" width="18.25" style="1195" customWidth="1"/>
    <col min="5644" max="5889" width="9" style="1195"/>
    <col min="5890" max="5890" width="3.875" style="1195" customWidth="1"/>
    <col min="5891" max="5891" width="30.875" style="1195" customWidth="1"/>
    <col min="5892" max="5892" width="6.625" style="1195" bestFit="1" customWidth="1"/>
    <col min="5893" max="5893" width="7.125" style="1195" customWidth="1"/>
    <col min="5894" max="5894" width="9.75" style="1195" bestFit="1" customWidth="1"/>
    <col min="5895" max="5896" width="8" style="1195" bestFit="1" customWidth="1"/>
    <col min="5897" max="5897" width="9.5" style="1195" bestFit="1" customWidth="1"/>
    <col min="5898" max="5898" width="9" style="1195"/>
    <col min="5899" max="5899" width="18.25" style="1195" customWidth="1"/>
    <col min="5900" max="6145" width="9" style="1195"/>
    <col min="6146" max="6146" width="3.875" style="1195" customWidth="1"/>
    <col min="6147" max="6147" width="30.875" style="1195" customWidth="1"/>
    <col min="6148" max="6148" width="6.625" style="1195" bestFit="1" customWidth="1"/>
    <col min="6149" max="6149" width="7.125" style="1195" customWidth="1"/>
    <col min="6150" max="6150" width="9.75" style="1195" bestFit="1" customWidth="1"/>
    <col min="6151" max="6152" width="8" style="1195" bestFit="1" customWidth="1"/>
    <col min="6153" max="6153" width="9.5" style="1195" bestFit="1" customWidth="1"/>
    <col min="6154" max="6154" width="9" style="1195"/>
    <col min="6155" max="6155" width="18.25" style="1195" customWidth="1"/>
    <col min="6156" max="6401" width="9" style="1195"/>
    <col min="6402" max="6402" width="3.875" style="1195" customWidth="1"/>
    <col min="6403" max="6403" width="30.875" style="1195" customWidth="1"/>
    <col min="6404" max="6404" width="6.625" style="1195" bestFit="1" customWidth="1"/>
    <col min="6405" max="6405" width="7.125" style="1195" customWidth="1"/>
    <col min="6406" max="6406" width="9.75" style="1195" bestFit="1" customWidth="1"/>
    <col min="6407" max="6408" width="8" style="1195" bestFit="1" customWidth="1"/>
    <col min="6409" max="6409" width="9.5" style="1195" bestFit="1" customWidth="1"/>
    <col min="6410" max="6410" width="9" style="1195"/>
    <col min="6411" max="6411" width="18.25" style="1195" customWidth="1"/>
    <col min="6412" max="6657" width="9" style="1195"/>
    <col min="6658" max="6658" width="3.875" style="1195" customWidth="1"/>
    <col min="6659" max="6659" width="30.875" style="1195" customWidth="1"/>
    <col min="6660" max="6660" width="6.625" style="1195" bestFit="1" customWidth="1"/>
    <col min="6661" max="6661" width="7.125" style="1195" customWidth="1"/>
    <col min="6662" max="6662" width="9.75" style="1195" bestFit="1" customWidth="1"/>
    <col min="6663" max="6664" width="8" style="1195" bestFit="1" customWidth="1"/>
    <col min="6665" max="6665" width="9.5" style="1195" bestFit="1" customWidth="1"/>
    <col min="6666" max="6666" width="9" style="1195"/>
    <col min="6667" max="6667" width="18.25" style="1195" customWidth="1"/>
    <col min="6668" max="6913" width="9" style="1195"/>
    <col min="6914" max="6914" width="3.875" style="1195" customWidth="1"/>
    <col min="6915" max="6915" width="30.875" style="1195" customWidth="1"/>
    <col min="6916" max="6916" width="6.625" style="1195" bestFit="1" customWidth="1"/>
    <col min="6917" max="6917" width="7.125" style="1195" customWidth="1"/>
    <col min="6918" max="6918" width="9.75" style="1195" bestFit="1" customWidth="1"/>
    <col min="6919" max="6920" width="8" style="1195" bestFit="1" customWidth="1"/>
    <col min="6921" max="6921" width="9.5" style="1195" bestFit="1" customWidth="1"/>
    <col min="6922" max="6922" width="9" style="1195"/>
    <col min="6923" max="6923" width="18.25" style="1195" customWidth="1"/>
    <col min="6924" max="7169" width="9" style="1195"/>
    <col min="7170" max="7170" width="3.875" style="1195" customWidth="1"/>
    <col min="7171" max="7171" width="30.875" style="1195" customWidth="1"/>
    <col min="7172" max="7172" width="6.625" style="1195" bestFit="1" customWidth="1"/>
    <col min="7173" max="7173" width="7.125" style="1195" customWidth="1"/>
    <col min="7174" max="7174" width="9.75" style="1195" bestFit="1" customWidth="1"/>
    <col min="7175" max="7176" width="8" style="1195" bestFit="1" customWidth="1"/>
    <col min="7177" max="7177" width="9.5" style="1195" bestFit="1" customWidth="1"/>
    <col min="7178" max="7178" width="9" style="1195"/>
    <col min="7179" max="7179" width="18.25" style="1195" customWidth="1"/>
    <col min="7180" max="7425" width="9" style="1195"/>
    <col min="7426" max="7426" width="3.875" style="1195" customWidth="1"/>
    <col min="7427" max="7427" width="30.875" style="1195" customWidth="1"/>
    <col min="7428" max="7428" width="6.625" style="1195" bestFit="1" customWidth="1"/>
    <col min="7429" max="7429" width="7.125" style="1195" customWidth="1"/>
    <col min="7430" max="7430" width="9.75" style="1195" bestFit="1" customWidth="1"/>
    <col min="7431" max="7432" width="8" style="1195" bestFit="1" customWidth="1"/>
    <col min="7433" max="7433" width="9.5" style="1195" bestFit="1" customWidth="1"/>
    <col min="7434" max="7434" width="9" style="1195"/>
    <col min="7435" max="7435" width="18.25" style="1195" customWidth="1"/>
    <col min="7436" max="7681" width="9" style="1195"/>
    <col min="7682" max="7682" width="3.875" style="1195" customWidth="1"/>
    <col min="7683" max="7683" width="30.875" style="1195" customWidth="1"/>
    <col min="7684" max="7684" width="6.625" style="1195" bestFit="1" customWidth="1"/>
    <col min="7685" max="7685" width="7.125" style="1195" customWidth="1"/>
    <col min="7686" max="7686" width="9.75" style="1195" bestFit="1" customWidth="1"/>
    <col min="7687" max="7688" width="8" style="1195" bestFit="1" customWidth="1"/>
    <col min="7689" max="7689" width="9.5" style="1195" bestFit="1" customWidth="1"/>
    <col min="7690" max="7690" width="9" style="1195"/>
    <col min="7691" max="7691" width="18.25" style="1195" customWidth="1"/>
    <col min="7692" max="7937" width="9" style="1195"/>
    <col min="7938" max="7938" width="3.875" style="1195" customWidth="1"/>
    <col min="7939" max="7939" width="30.875" style="1195" customWidth="1"/>
    <col min="7940" max="7940" width="6.625" style="1195" bestFit="1" customWidth="1"/>
    <col min="7941" max="7941" width="7.125" style="1195" customWidth="1"/>
    <col min="7942" max="7942" width="9.75" style="1195" bestFit="1" customWidth="1"/>
    <col min="7943" max="7944" width="8" style="1195" bestFit="1" customWidth="1"/>
    <col min="7945" max="7945" width="9.5" style="1195" bestFit="1" customWidth="1"/>
    <col min="7946" max="7946" width="9" style="1195"/>
    <col min="7947" max="7947" width="18.25" style="1195" customWidth="1"/>
    <col min="7948" max="8193" width="9" style="1195"/>
    <col min="8194" max="8194" width="3.875" style="1195" customWidth="1"/>
    <col min="8195" max="8195" width="30.875" style="1195" customWidth="1"/>
    <col min="8196" max="8196" width="6.625" style="1195" bestFit="1" customWidth="1"/>
    <col min="8197" max="8197" width="7.125" style="1195" customWidth="1"/>
    <col min="8198" max="8198" width="9.75" style="1195" bestFit="1" customWidth="1"/>
    <col min="8199" max="8200" width="8" style="1195" bestFit="1" customWidth="1"/>
    <col min="8201" max="8201" width="9.5" style="1195" bestFit="1" customWidth="1"/>
    <col min="8202" max="8202" width="9" style="1195"/>
    <col min="8203" max="8203" width="18.25" style="1195" customWidth="1"/>
    <col min="8204" max="8449" width="9" style="1195"/>
    <col min="8450" max="8450" width="3.875" style="1195" customWidth="1"/>
    <col min="8451" max="8451" width="30.875" style="1195" customWidth="1"/>
    <col min="8452" max="8452" width="6.625" style="1195" bestFit="1" customWidth="1"/>
    <col min="8453" max="8453" width="7.125" style="1195" customWidth="1"/>
    <col min="8454" max="8454" width="9.75" style="1195" bestFit="1" customWidth="1"/>
    <col min="8455" max="8456" width="8" style="1195" bestFit="1" customWidth="1"/>
    <col min="8457" max="8457" width="9.5" style="1195" bestFit="1" customWidth="1"/>
    <col min="8458" max="8458" width="9" style="1195"/>
    <col min="8459" max="8459" width="18.25" style="1195" customWidth="1"/>
    <col min="8460" max="8705" width="9" style="1195"/>
    <col min="8706" max="8706" width="3.875" style="1195" customWidth="1"/>
    <col min="8707" max="8707" width="30.875" style="1195" customWidth="1"/>
    <col min="8708" max="8708" width="6.625" style="1195" bestFit="1" customWidth="1"/>
    <col min="8709" max="8709" width="7.125" style="1195" customWidth="1"/>
    <col min="8710" max="8710" width="9.75" style="1195" bestFit="1" customWidth="1"/>
    <col min="8711" max="8712" width="8" style="1195" bestFit="1" customWidth="1"/>
    <col min="8713" max="8713" width="9.5" style="1195" bestFit="1" customWidth="1"/>
    <col min="8714" max="8714" width="9" style="1195"/>
    <col min="8715" max="8715" width="18.25" style="1195" customWidth="1"/>
    <col min="8716" max="8961" width="9" style="1195"/>
    <col min="8962" max="8962" width="3.875" style="1195" customWidth="1"/>
    <col min="8963" max="8963" width="30.875" style="1195" customWidth="1"/>
    <col min="8964" max="8964" width="6.625" style="1195" bestFit="1" customWidth="1"/>
    <col min="8965" max="8965" width="7.125" style="1195" customWidth="1"/>
    <col min="8966" max="8966" width="9.75" style="1195" bestFit="1" customWidth="1"/>
    <col min="8967" max="8968" width="8" style="1195" bestFit="1" customWidth="1"/>
    <col min="8969" max="8969" width="9.5" style="1195" bestFit="1" customWidth="1"/>
    <col min="8970" max="8970" width="9" style="1195"/>
    <col min="8971" max="8971" width="18.25" style="1195" customWidth="1"/>
    <col min="8972" max="9217" width="9" style="1195"/>
    <col min="9218" max="9218" width="3.875" style="1195" customWidth="1"/>
    <col min="9219" max="9219" width="30.875" style="1195" customWidth="1"/>
    <col min="9220" max="9220" width="6.625" style="1195" bestFit="1" customWidth="1"/>
    <col min="9221" max="9221" width="7.125" style="1195" customWidth="1"/>
    <col min="9222" max="9222" width="9.75" style="1195" bestFit="1" customWidth="1"/>
    <col min="9223" max="9224" width="8" style="1195" bestFit="1" customWidth="1"/>
    <col min="9225" max="9225" width="9.5" style="1195" bestFit="1" customWidth="1"/>
    <col min="9226" max="9226" width="9" style="1195"/>
    <col min="9227" max="9227" width="18.25" style="1195" customWidth="1"/>
    <col min="9228" max="9473" width="9" style="1195"/>
    <col min="9474" max="9474" width="3.875" style="1195" customWidth="1"/>
    <col min="9475" max="9475" width="30.875" style="1195" customWidth="1"/>
    <col min="9476" max="9476" width="6.625" style="1195" bestFit="1" customWidth="1"/>
    <col min="9477" max="9477" width="7.125" style="1195" customWidth="1"/>
    <col min="9478" max="9478" width="9.75" style="1195" bestFit="1" customWidth="1"/>
    <col min="9479" max="9480" width="8" style="1195" bestFit="1" customWidth="1"/>
    <col min="9481" max="9481" width="9.5" style="1195" bestFit="1" customWidth="1"/>
    <col min="9482" max="9482" width="9" style="1195"/>
    <col min="9483" max="9483" width="18.25" style="1195" customWidth="1"/>
    <col min="9484" max="9729" width="9" style="1195"/>
    <col min="9730" max="9730" width="3.875" style="1195" customWidth="1"/>
    <col min="9731" max="9731" width="30.875" style="1195" customWidth="1"/>
    <col min="9732" max="9732" width="6.625" style="1195" bestFit="1" customWidth="1"/>
    <col min="9733" max="9733" width="7.125" style="1195" customWidth="1"/>
    <col min="9734" max="9734" width="9.75" style="1195" bestFit="1" customWidth="1"/>
    <col min="9735" max="9736" width="8" style="1195" bestFit="1" customWidth="1"/>
    <col min="9737" max="9737" width="9.5" style="1195" bestFit="1" customWidth="1"/>
    <col min="9738" max="9738" width="9" style="1195"/>
    <col min="9739" max="9739" width="18.25" style="1195" customWidth="1"/>
    <col min="9740" max="9985" width="9" style="1195"/>
    <col min="9986" max="9986" width="3.875" style="1195" customWidth="1"/>
    <col min="9987" max="9987" width="30.875" style="1195" customWidth="1"/>
    <col min="9988" max="9988" width="6.625" style="1195" bestFit="1" customWidth="1"/>
    <col min="9989" max="9989" width="7.125" style="1195" customWidth="1"/>
    <col min="9990" max="9990" width="9.75" style="1195" bestFit="1" customWidth="1"/>
    <col min="9991" max="9992" width="8" style="1195" bestFit="1" customWidth="1"/>
    <col min="9993" max="9993" width="9.5" style="1195" bestFit="1" customWidth="1"/>
    <col min="9994" max="9994" width="9" style="1195"/>
    <col min="9995" max="9995" width="18.25" style="1195" customWidth="1"/>
    <col min="9996" max="10241" width="9" style="1195"/>
    <col min="10242" max="10242" width="3.875" style="1195" customWidth="1"/>
    <col min="10243" max="10243" width="30.875" style="1195" customWidth="1"/>
    <col min="10244" max="10244" width="6.625" style="1195" bestFit="1" customWidth="1"/>
    <col min="10245" max="10245" width="7.125" style="1195" customWidth="1"/>
    <col min="10246" max="10246" width="9.75" style="1195" bestFit="1" customWidth="1"/>
    <col min="10247" max="10248" width="8" style="1195" bestFit="1" customWidth="1"/>
    <col min="10249" max="10249" width="9.5" style="1195" bestFit="1" customWidth="1"/>
    <col min="10250" max="10250" width="9" style="1195"/>
    <col min="10251" max="10251" width="18.25" style="1195" customWidth="1"/>
    <col min="10252" max="10497" width="9" style="1195"/>
    <col min="10498" max="10498" width="3.875" style="1195" customWidth="1"/>
    <col min="10499" max="10499" width="30.875" style="1195" customWidth="1"/>
    <col min="10500" max="10500" width="6.625" style="1195" bestFit="1" customWidth="1"/>
    <col min="10501" max="10501" width="7.125" style="1195" customWidth="1"/>
    <col min="10502" max="10502" width="9.75" style="1195" bestFit="1" customWidth="1"/>
    <col min="10503" max="10504" width="8" style="1195" bestFit="1" customWidth="1"/>
    <col min="10505" max="10505" width="9.5" style="1195" bestFit="1" customWidth="1"/>
    <col min="10506" max="10506" width="9" style="1195"/>
    <col min="10507" max="10507" width="18.25" style="1195" customWidth="1"/>
    <col min="10508" max="10753" width="9" style="1195"/>
    <col min="10754" max="10754" width="3.875" style="1195" customWidth="1"/>
    <col min="10755" max="10755" width="30.875" style="1195" customWidth="1"/>
    <col min="10756" max="10756" width="6.625" style="1195" bestFit="1" customWidth="1"/>
    <col min="10757" max="10757" width="7.125" style="1195" customWidth="1"/>
    <col min="10758" max="10758" width="9.75" style="1195" bestFit="1" customWidth="1"/>
    <col min="10759" max="10760" width="8" style="1195" bestFit="1" customWidth="1"/>
    <col min="10761" max="10761" width="9.5" style="1195" bestFit="1" customWidth="1"/>
    <col min="10762" max="10762" width="9" style="1195"/>
    <col min="10763" max="10763" width="18.25" style="1195" customWidth="1"/>
    <col min="10764" max="11009" width="9" style="1195"/>
    <col min="11010" max="11010" width="3.875" style="1195" customWidth="1"/>
    <col min="11011" max="11011" width="30.875" style="1195" customWidth="1"/>
    <col min="11012" max="11012" width="6.625" style="1195" bestFit="1" customWidth="1"/>
    <col min="11013" max="11013" width="7.125" style="1195" customWidth="1"/>
    <col min="11014" max="11014" width="9.75" style="1195" bestFit="1" customWidth="1"/>
    <col min="11015" max="11016" width="8" style="1195" bestFit="1" customWidth="1"/>
    <col min="11017" max="11017" width="9.5" style="1195" bestFit="1" customWidth="1"/>
    <col min="11018" max="11018" width="9" style="1195"/>
    <col min="11019" max="11019" width="18.25" style="1195" customWidth="1"/>
    <col min="11020" max="11265" width="9" style="1195"/>
    <col min="11266" max="11266" width="3.875" style="1195" customWidth="1"/>
    <col min="11267" max="11267" width="30.875" style="1195" customWidth="1"/>
    <col min="11268" max="11268" width="6.625" style="1195" bestFit="1" customWidth="1"/>
    <col min="11269" max="11269" width="7.125" style="1195" customWidth="1"/>
    <col min="11270" max="11270" width="9.75" style="1195" bestFit="1" customWidth="1"/>
    <col min="11271" max="11272" width="8" style="1195" bestFit="1" customWidth="1"/>
    <col min="11273" max="11273" width="9.5" style="1195" bestFit="1" customWidth="1"/>
    <col min="11274" max="11274" width="9" style="1195"/>
    <col min="11275" max="11275" width="18.25" style="1195" customWidth="1"/>
    <col min="11276" max="11521" width="9" style="1195"/>
    <col min="11522" max="11522" width="3.875" style="1195" customWidth="1"/>
    <col min="11523" max="11523" width="30.875" style="1195" customWidth="1"/>
    <col min="11524" max="11524" width="6.625" style="1195" bestFit="1" customWidth="1"/>
    <col min="11525" max="11525" width="7.125" style="1195" customWidth="1"/>
    <col min="11526" max="11526" width="9.75" style="1195" bestFit="1" customWidth="1"/>
    <col min="11527" max="11528" width="8" style="1195" bestFit="1" customWidth="1"/>
    <col min="11529" max="11529" width="9.5" style="1195" bestFit="1" customWidth="1"/>
    <col min="11530" max="11530" width="9" style="1195"/>
    <col min="11531" max="11531" width="18.25" style="1195" customWidth="1"/>
    <col min="11532" max="11777" width="9" style="1195"/>
    <col min="11778" max="11778" width="3.875" style="1195" customWidth="1"/>
    <col min="11779" max="11779" width="30.875" style="1195" customWidth="1"/>
    <col min="11780" max="11780" width="6.625" style="1195" bestFit="1" customWidth="1"/>
    <col min="11781" max="11781" width="7.125" style="1195" customWidth="1"/>
    <col min="11782" max="11782" width="9.75" style="1195" bestFit="1" customWidth="1"/>
    <col min="11783" max="11784" width="8" style="1195" bestFit="1" customWidth="1"/>
    <col min="11785" max="11785" width="9.5" style="1195" bestFit="1" customWidth="1"/>
    <col min="11786" max="11786" width="9" style="1195"/>
    <col min="11787" max="11787" width="18.25" style="1195" customWidth="1"/>
    <col min="11788" max="12033" width="9" style="1195"/>
    <col min="12034" max="12034" width="3.875" style="1195" customWidth="1"/>
    <col min="12035" max="12035" width="30.875" style="1195" customWidth="1"/>
    <col min="12036" max="12036" width="6.625" style="1195" bestFit="1" customWidth="1"/>
    <col min="12037" max="12037" width="7.125" style="1195" customWidth="1"/>
    <col min="12038" max="12038" width="9.75" style="1195" bestFit="1" customWidth="1"/>
    <col min="12039" max="12040" width="8" style="1195" bestFit="1" customWidth="1"/>
    <col min="12041" max="12041" width="9.5" style="1195" bestFit="1" customWidth="1"/>
    <col min="12042" max="12042" width="9" style="1195"/>
    <col min="12043" max="12043" width="18.25" style="1195" customWidth="1"/>
    <col min="12044" max="12289" width="9" style="1195"/>
    <col min="12290" max="12290" width="3.875" style="1195" customWidth="1"/>
    <col min="12291" max="12291" width="30.875" style="1195" customWidth="1"/>
    <col min="12292" max="12292" width="6.625" style="1195" bestFit="1" customWidth="1"/>
    <col min="12293" max="12293" width="7.125" style="1195" customWidth="1"/>
    <col min="12294" max="12294" width="9.75" style="1195" bestFit="1" customWidth="1"/>
    <col min="12295" max="12296" width="8" style="1195" bestFit="1" customWidth="1"/>
    <col min="12297" max="12297" width="9.5" style="1195" bestFit="1" customWidth="1"/>
    <col min="12298" max="12298" width="9" style="1195"/>
    <col min="12299" max="12299" width="18.25" style="1195" customWidth="1"/>
    <col min="12300" max="12545" width="9" style="1195"/>
    <col min="12546" max="12546" width="3.875" style="1195" customWidth="1"/>
    <col min="12547" max="12547" width="30.875" style="1195" customWidth="1"/>
    <col min="12548" max="12548" width="6.625" style="1195" bestFit="1" customWidth="1"/>
    <col min="12549" max="12549" width="7.125" style="1195" customWidth="1"/>
    <col min="12550" max="12550" width="9.75" style="1195" bestFit="1" customWidth="1"/>
    <col min="12551" max="12552" width="8" style="1195" bestFit="1" customWidth="1"/>
    <col min="12553" max="12553" width="9.5" style="1195" bestFit="1" customWidth="1"/>
    <col min="12554" max="12554" width="9" style="1195"/>
    <col min="12555" max="12555" width="18.25" style="1195" customWidth="1"/>
    <col min="12556" max="12801" width="9" style="1195"/>
    <col min="12802" max="12802" width="3.875" style="1195" customWidth="1"/>
    <col min="12803" max="12803" width="30.875" style="1195" customWidth="1"/>
    <col min="12804" max="12804" width="6.625" style="1195" bestFit="1" customWidth="1"/>
    <col min="12805" max="12805" width="7.125" style="1195" customWidth="1"/>
    <col min="12806" max="12806" width="9.75" style="1195" bestFit="1" customWidth="1"/>
    <col min="12807" max="12808" width="8" style="1195" bestFit="1" customWidth="1"/>
    <col min="12809" max="12809" width="9.5" style="1195" bestFit="1" customWidth="1"/>
    <col min="12810" max="12810" width="9" style="1195"/>
    <col min="12811" max="12811" width="18.25" style="1195" customWidth="1"/>
    <col min="12812" max="13057" width="9" style="1195"/>
    <col min="13058" max="13058" width="3.875" style="1195" customWidth="1"/>
    <col min="13059" max="13059" width="30.875" style="1195" customWidth="1"/>
    <col min="13060" max="13060" width="6.625" style="1195" bestFit="1" customWidth="1"/>
    <col min="13061" max="13061" width="7.125" style="1195" customWidth="1"/>
    <col min="13062" max="13062" width="9.75" style="1195" bestFit="1" customWidth="1"/>
    <col min="13063" max="13064" width="8" style="1195" bestFit="1" customWidth="1"/>
    <col min="13065" max="13065" width="9.5" style="1195" bestFit="1" customWidth="1"/>
    <col min="13066" max="13066" width="9" style="1195"/>
    <col min="13067" max="13067" width="18.25" style="1195" customWidth="1"/>
    <col min="13068" max="13313" width="9" style="1195"/>
    <col min="13314" max="13314" width="3.875" style="1195" customWidth="1"/>
    <col min="13315" max="13315" width="30.875" style="1195" customWidth="1"/>
    <col min="13316" max="13316" width="6.625" style="1195" bestFit="1" customWidth="1"/>
    <col min="13317" max="13317" width="7.125" style="1195" customWidth="1"/>
    <col min="13318" max="13318" width="9.75" style="1195" bestFit="1" customWidth="1"/>
    <col min="13319" max="13320" width="8" style="1195" bestFit="1" customWidth="1"/>
    <col min="13321" max="13321" width="9.5" style="1195" bestFit="1" customWidth="1"/>
    <col min="13322" max="13322" width="9" style="1195"/>
    <col min="13323" max="13323" width="18.25" style="1195" customWidth="1"/>
    <col min="13324" max="13569" width="9" style="1195"/>
    <col min="13570" max="13570" width="3.875" style="1195" customWidth="1"/>
    <col min="13571" max="13571" width="30.875" style="1195" customWidth="1"/>
    <col min="13572" max="13572" width="6.625" style="1195" bestFit="1" customWidth="1"/>
    <col min="13573" max="13573" width="7.125" style="1195" customWidth="1"/>
    <col min="13574" max="13574" width="9.75" style="1195" bestFit="1" customWidth="1"/>
    <col min="13575" max="13576" width="8" style="1195" bestFit="1" customWidth="1"/>
    <col min="13577" max="13577" width="9.5" style="1195" bestFit="1" customWidth="1"/>
    <col min="13578" max="13578" width="9" style="1195"/>
    <col min="13579" max="13579" width="18.25" style="1195" customWidth="1"/>
    <col min="13580" max="13825" width="9" style="1195"/>
    <col min="13826" max="13826" width="3.875" style="1195" customWidth="1"/>
    <col min="13827" max="13827" width="30.875" style="1195" customWidth="1"/>
    <col min="13828" max="13828" width="6.625" style="1195" bestFit="1" customWidth="1"/>
    <col min="13829" max="13829" width="7.125" style="1195" customWidth="1"/>
    <col min="13830" max="13830" width="9.75" style="1195" bestFit="1" customWidth="1"/>
    <col min="13831" max="13832" width="8" style="1195" bestFit="1" customWidth="1"/>
    <col min="13833" max="13833" width="9.5" style="1195" bestFit="1" customWidth="1"/>
    <col min="13834" max="13834" width="9" style="1195"/>
    <col min="13835" max="13835" width="18.25" style="1195" customWidth="1"/>
    <col min="13836" max="14081" width="9" style="1195"/>
    <col min="14082" max="14082" width="3.875" style="1195" customWidth="1"/>
    <col min="14083" max="14083" width="30.875" style="1195" customWidth="1"/>
    <col min="14084" max="14084" width="6.625" style="1195" bestFit="1" customWidth="1"/>
    <col min="14085" max="14085" width="7.125" style="1195" customWidth="1"/>
    <col min="14086" max="14086" width="9.75" style="1195" bestFit="1" customWidth="1"/>
    <col min="14087" max="14088" width="8" style="1195" bestFit="1" customWidth="1"/>
    <col min="14089" max="14089" width="9.5" style="1195" bestFit="1" customWidth="1"/>
    <col min="14090" max="14090" width="9" style="1195"/>
    <col min="14091" max="14091" width="18.25" style="1195" customWidth="1"/>
    <col min="14092" max="14337" width="9" style="1195"/>
    <col min="14338" max="14338" width="3.875" style="1195" customWidth="1"/>
    <col min="14339" max="14339" width="30.875" style="1195" customWidth="1"/>
    <col min="14340" max="14340" width="6.625" style="1195" bestFit="1" customWidth="1"/>
    <col min="14341" max="14341" width="7.125" style="1195" customWidth="1"/>
    <col min="14342" max="14342" width="9.75" style="1195" bestFit="1" customWidth="1"/>
    <col min="14343" max="14344" width="8" style="1195" bestFit="1" customWidth="1"/>
    <col min="14345" max="14345" width="9.5" style="1195" bestFit="1" customWidth="1"/>
    <col min="14346" max="14346" width="9" style="1195"/>
    <col min="14347" max="14347" width="18.25" style="1195" customWidth="1"/>
    <col min="14348" max="14593" width="9" style="1195"/>
    <col min="14594" max="14594" width="3.875" style="1195" customWidth="1"/>
    <col min="14595" max="14595" width="30.875" style="1195" customWidth="1"/>
    <col min="14596" max="14596" width="6.625" style="1195" bestFit="1" customWidth="1"/>
    <col min="14597" max="14597" width="7.125" style="1195" customWidth="1"/>
    <col min="14598" max="14598" width="9.75" style="1195" bestFit="1" customWidth="1"/>
    <col min="14599" max="14600" width="8" style="1195" bestFit="1" customWidth="1"/>
    <col min="14601" max="14601" width="9.5" style="1195" bestFit="1" customWidth="1"/>
    <col min="14602" max="14602" width="9" style="1195"/>
    <col min="14603" max="14603" width="18.25" style="1195" customWidth="1"/>
    <col min="14604" max="14849" width="9" style="1195"/>
    <col min="14850" max="14850" width="3.875" style="1195" customWidth="1"/>
    <col min="14851" max="14851" width="30.875" style="1195" customWidth="1"/>
    <col min="14852" max="14852" width="6.625" style="1195" bestFit="1" customWidth="1"/>
    <col min="14853" max="14853" width="7.125" style="1195" customWidth="1"/>
    <col min="14854" max="14854" width="9.75" style="1195" bestFit="1" customWidth="1"/>
    <col min="14855" max="14856" width="8" style="1195" bestFit="1" customWidth="1"/>
    <col min="14857" max="14857" width="9.5" style="1195" bestFit="1" customWidth="1"/>
    <col min="14858" max="14858" width="9" style="1195"/>
    <col min="14859" max="14859" width="18.25" style="1195" customWidth="1"/>
    <col min="14860" max="15105" width="9" style="1195"/>
    <col min="15106" max="15106" width="3.875" style="1195" customWidth="1"/>
    <col min="15107" max="15107" width="30.875" style="1195" customWidth="1"/>
    <col min="15108" max="15108" width="6.625" style="1195" bestFit="1" customWidth="1"/>
    <col min="15109" max="15109" width="7.125" style="1195" customWidth="1"/>
    <col min="15110" max="15110" width="9.75" style="1195" bestFit="1" customWidth="1"/>
    <col min="15111" max="15112" width="8" style="1195" bestFit="1" customWidth="1"/>
    <col min="15113" max="15113" width="9.5" style="1195" bestFit="1" customWidth="1"/>
    <col min="15114" max="15114" width="9" style="1195"/>
    <col min="15115" max="15115" width="18.25" style="1195" customWidth="1"/>
    <col min="15116" max="15361" width="9" style="1195"/>
    <col min="15362" max="15362" width="3.875" style="1195" customWidth="1"/>
    <col min="15363" max="15363" width="30.875" style="1195" customWidth="1"/>
    <col min="15364" max="15364" width="6.625" style="1195" bestFit="1" customWidth="1"/>
    <col min="15365" max="15365" width="7.125" style="1195" customWidth="1"/>
    <col min="15366" max="15366" width="9.75" style="1195" bestFit="1" customWidth="1"/>
    <col min="15367" max="15368" width="8" style="1195" bestFit="1" customWidth="1"/>
    <col min="15369" max="15369" width="9.5" style="1195" bestFit="1" customWidth="1"/>
    <col min="15370" max="15370" width="9" style="1195"/>
    <col min="15371" max="15371" width="18.25" style="1195" customWidth="1"/>
    <col min="15372" max="15617" width="9" style="1195"/>
    <col min="15618" max="15618" width="3.875" style="1195" customWidth="1"/>
    <col min="15619" max="15619" width="30.875" style="1195" customWidth="1"/>
    <col min="15620" max="15620" width="6.625" style="1195" bestFit="1" customWidth="1"/>
    <col min="15621" max="15621" width="7.125" style="1195" customWidth="1"/>
    <col min="15622" max="15622" width="9.75" style="1195" bestFit="1" customWidth="1"/>
    <col min="15623" max="15624" width="8" style="1195" bestFit="1" customWidth="1"/>
    <col min="15625" max="15625" width="9.5" style="1195" bestFit="1" customWidth="1"/>
    <col min="15626" max="15626" width="9" style="1195"/>
    <col min="15627" max="15627" width="18.25" style="1195" customWidth="1"/>
    <col min="15628" max="15873" width="9" style="1195"/>
    <col min="15874" max="15874" width="3.875" style="1195" customWidth="1"/>
    <col min="15875" max="15875" width="30.875" style="1195" customWidth="1"/>
    <col min="15876" max="15876" width="6.625" style="1195" bestFit="1" customWidth="1"/>
    <col min="15877" max="15877" width="7.125" style="1195" customWidth="1"/>
    <col min="15878" max="15878" width="9.75" style="1195" bestFit="1" customWidth="1"/>
    <col min="15879" max="15880" width="8" style="1195" bestFit="1" customWidth="1"/>
    <col min="15881" max="15881" width="9.5" style="1195" bestFit="1" customWidth="1"/>
    <col min="15882" max="15882" width="9" style="1195"/>
    <col min="15883" max="15883" width="18.25" style="1195" customWidth="1"/>
    <col min="15884" max="16129" width="9" style="1195"/>
    <col min="16130" max="16130" width="3.875" style="1195" customWidth="1"/>
    <col min="16131" max="16131" width="30.875" style="1195" customWidth="1"/>
    <col min="16132" max="16132" width="6.625" style="1195" bestFit="1" customWidth="1"/>
    <col min="16133" max="16133" width="7.125" style="1195" customWidth="1"/>
    <col min="16134" max="16134" width="9.75" style="1195" bestFit="1" customWidth="1"/>
    <col min="16135" max="16136" width="8" style="1195" bestFit="1" customWidth="1"/>
    <col min="16137" max="16137" width="9.5" style="1195" bestFit="1" customWidth="1"/>
    <col min="16138" max="16138" width="9" style="1195"/>
    <col min="16139" max="16139" width="18.25" style="1195" customWidth="1"/>
    <col min="16140" max="16384" width="9" style="1195"/>
  </cols>
  <sheetData>
    <row r="1" spans="2:11">
      <c r="B1" s="1191" t="s">
        <v>1673</v>
      </c>
      <c r="C1" s="1192" t="s">
        <v>1674</v>
      </c>
      <c r="D1" s="737"/>
      <c r="E1" s="738"/>
      <c r="F1" s="738"/>
      <c r="G1" s="1193"/>
      <c r="H1" s="1193"/>
      <c r="I1" s="1194"/>
    </row>
    <row r="2" spans="2:11">
      <c r="B2" s="1196"/>
      <c r="C2" s="1197" t="s">
        <v>1675</v>
      </c>
      <c r="D2" s="737"/>
      <c r="E2" s="738"/>
      <c r="F2" s="738"/>
      <c r="G2" s="1193"/>
      <c r="H2" s="1193"/>
      <c r="I2" s="1194"/>
    </row>
    <row r="3" spans="2:11" s="1204" customFormat="1" ht="10.5">
      <c r="B3" s="1198" t="s">
        <v>1676</v>
      </c>
      <c r="C3" s="1199" t="s">
        <v>1318</v>
      </c>
      <c r="D3" s="1200" t="s">
        <v>1581</v>
      </c>
      <c r="E3" s="1201" t="s">
        <v>1677</v>
      </c>
      <c r="F3" s="1201" t="s">
        <v>1678</v>
      </c>
      <c r="G3" s="1201" t="s">
        <v>1679</v>
      </c>
      <c r="H3" s="1202"/>
      <c r="I3" s="1203"/>
    </row>
    <row r="4" spans="2:11" ht="33.75">
      <c r="B4" s="1205">
        <v>1</v>
      </c>
      <c r="C4" s="1206" t="s">
        <v>1680</v>
      </c>
      <c r="D4" s="1207" t="s">
        <v>1681</v>
      </c>
      <c r="E4" s="1193">
        <v>0.436</v>
      </c>
      <c r="F4" s="1186"/>
      <c r="G4" s="1193">
        <f t="shared" ref="G4:G12" si="0">E4*F4</f>
        <v>0</v>
      </c>
      <c r="H4" s="1193"/>
      <c r="I4" s="1193"/>
    </row>
    <row r="5" spans="2:11" ht="22.5">
      <c r="B5" s="1205">
        <v>2</v>
      </c>
      <c r="C5" s="1208" t="s">
        <v>1682</v>
      </c>
      <c r="D5" s="1209" t="s">
        <v>23</v>
      </c>
      <c r="E5" s="1193">
        <v>1</v>
      </c>
      <c r="F5" s="1187"/>
      <c r="G5" s="1193">
        <f t="shared" si="0"/>
        <v>0</v>
      </c>
      <c r="H5" s="1193"/>
      <c r="I5" s="1193"/>
    </row>
    <row r="6" spans="2:11" ht="22.5">
      <c r="B6" s="1205">
        <v>3</v>
      </c>
      <c r="C6" s="1208" t="s">
        <v>1683</v>
      </c>
      <c r="D6" s="1209" t="s">
        <v>23</v>
      </c>
      <c r="E6" s="1193">
        <v>4</v>
      </c>
      <c r="F6" s="1187"/>
      <c r="G6" s="1193">
        <f t="shared" si="0"/>
        <v>0</v>
      </c>
      <c r="H6" s="1193"/>
      <c r="I6" s="1193"/>
    </row>
    <row r="7" spans="2:11" s="1213" customFormat="1" ht="105.75" customHeight="1">
      <c r="B7" s="1205">
        <v>4</v>
      </c>
      <c r="C7" s="1208" t="s">
        <v>1684</v>
      </c>
      <c r="D7" s="1210" t="s">
        <v>1035</v>
      </c>
      <c r="E7" s="1211">
        <v>436</v>
      </c>
      <c r="F7" s="1188"/>
      <c r="G7" s="1193">
        <f>E7*F7</f>
        <v>0</v>
      </c>
      <c r="H7" s="1212"/>
      <c r="I7" s="1212"/>
      <c r="K7" s="1214"/>
    </row>
    <row r="8" spans="2:11" s="1217" customFormat="1" ht="82.5" customHeight="1">
      <c r="B8" s="1205">
        <v>5</v>
      </c>
      <c r="C8" s="1215" t="s">
        <v>1685</v>
      </c>
      <c r="D8" s="1209" t="s">
        <v>28</v>
      </c>
      <c r="E8" s="1211">
        <v>6</v>
      </c>
      <c r="F8" s="1188"/>
      <c r="G8" s="1193">
        <f>E8*F8</f>
        <v>0</v>
      </c>
      <c r="H8" s="1216"/>
      <c r="I8" s="1216"/>
    </row>
    <row r="9" spans="2:11" ht="23.25" customHeight="1">
      <c r="B9" s="1205">
        <v>6</v>
      </c>
      <c r="C9" s="1215" t="s">
        <v>1686</v>
      </c>
      <c r="D9" s="1209" t="s">
        <v>28</v>
      </c>
      <c r="E9" s="1211">
        <v>2</v>
      </c>
      <c r="F9" s="1188"/>
      <c r="G9" s="1193">
        <f>E9*F9</f>
        <v>0</v>
      </c>
      <c r="H9" s="1193"/>
      <c r="I9" s="1193"/>
    </row>
    <row r="10" spans="2:11" ht="22.5">
      <c r="B10" s="1205">
        <v>7</v>
      </c>
      <c r="C10" s="1218" t="s">
        <v>1687</v>
      </c>
      <c r="D10" s="1210" t="s">
        <v>32</v>
      </c>
      <c r="E10" s="1211">
        <v>4</v>
      </c>
      <c r="F10" s="1188"/>
      <c r="G10" s="1193">
        <f t="shared" si="0"/>
        <v>0</v>
      </c>
      <c r="H10" s="1193"/>
      <c r="I10" s="1193"/>
      <c r="J10" s="1219"/>
    </row>
    <row r="11" spans="2:11" ht="56.25">
      <c r="B11" s="1205">
        <v>8</v>
      </c>
      <c r="C11" s="1218" t="s">
        <v>1688</v>
      </c>
      <c r="D11" s="1210" t="s">
        <v>23</v>
      </c>
      <c r="E11" s="1211">
        <v>1</v>
      </c>
      <c r="F11" s="1188"/>
      <c r="G11" s="1193">
        <f t="shared" si="0"/>
        <v>0</v>
      </c>
      <c r="H11" s="1193"/>
      <c r="I11" s="1193"/>
      <c r="J11" s="1219"/>
    </row>
    <row r="12" spans="2:11" s="1217" customFormat="1" ht="33.6" customHeight="1">
      <c r="B12" s="1205">
        <v>9</v>
      </c>
      <c r="C12" s="1218" t="s">
        <v>1689</v>
      </c>
      <c r="D12" s="1210" t="s">
        <v>28</v>
      </c>
      <c r="E12" s="1211">
        <v>6</v>
      </c>
      <c r="F12" s="1186"/>
      <c r="G12" s="1193">
        <f t="shared" si="0"/>
        <v>0</v>
      </c>
      <c r="H12" s="1216"/>
      <c r="I12" s="1216"/>
    </row>
    <row r="13" spans="2:11" ht="23.25" customHeight="1">
      <c r="B13" s="1220">
        <v>10</v>
      </c>
      <c r="C13" s="1221" t="s">
        <v>1690</v>
      </c>
      <c r="D13" s="1222" t="s">
        <v>1681</v>
      </c>
      <c r="E13" s="1223">
        <v>0.436</v>
      </c>
      <c r="F13" s="1189"/>
      <c r="G13" s="1223">
        <f>E13*F13</f>
        <v>0</v>
      </c>
      <c r="H13" s="1193"/>
      <c r="I13" s="1193"/>
    </row>
    <row r="14" spans="2:11">
      <c r="B14" s="1224"/>
      <c r="C14" s="1225" t="s">
        <v>1691</v>
      </c>
      <c r="D14" s="1226"/>
      <c r="E14" s="1193"/>
      <c r="F14" s="1193"/>
      <c r="G14" s="738">
        <f>SUM(G4:G13)</f>
        <v>0</v>
      </c>
      <c r="H14" s="738"/>
      <c r="I14" s="738"/>
    </row>
    <row r="16" spans="2:11">
      <c r="B16" s="1196"/>
      <c r="C16" s="1197" t="s">
        <v>1692</v>
      </c>
      <c r="D16" s="737"/>
      <c r="E16" s="738"/>
      <c r="F16" s="738"/>
      <c r="G16" s="1193"/>
      <c r="H16" s="1193"/>
      <c r="I16" s="1194"/>
    </row>
    <row r="17" spans="2:9" s="1204" customFormat="1" ht="10.5">
      <c r="B17" s="1198" t="s">
        <v>1676</v>
      </c>
      <c r="C17" s="1199" t="s">
        <v>1318</v>
      </c>
      <c r="D17" s="1200" t="s">
        <v>1581</v>
      </c>
      <c r="E17" s="1201" t="s">
        <v>1677</v>
      </c>
      <c r="F17" s="1201" t="s">
        <v>1678</v>
      </c>
      <c r="G17" s="1201" t="s">
        <v>1679</v>
      </c>
      <c r="H17" s="1202"/>
      <c r="I17" s="1203"/>
    </row>
    <row r="18" spans="2:9">
      <c r="B18" s="1205">
        <v>1</v>
      </c>
      <c r="C18" s="1208" t="s">
        <v>1693</v>
      </c>
      <c r="D18" s="1207" t="s">
        <v>1035</v>
      </c>
      <c r="E18" s="1193">
        <v>680</v>
      </c>
      <c r="F18" s="1190"/>
      <c r="G18" s="1193">
        <f>E18*F18</f>
        <v>0</v>
      </c>
      <c r="H18" s="1193"/>
      <c r="I18" s="1193"/>
    </row>
    <row r="19" spans="2:9" ht="23.25" customHeight="1">
      <c r="B19" s="1205">
        <v>2</v>
      </c>
      <c r="C19" s="1208" t="s">
        <v>1694</v>
      </c>
      <c r="D19" s="1207" t="s">
        <v>28</v>
      </c>
      <c r="E19" s="1193">
        <v>1</v>
      </c>
      <c r="F19" s="1186"/>
      <c r="G19" s="1193">
        <f>E19*F19</f>
        <v>0</v>
      </c>
      <c r="H19" s="1193"/>
      <c r="I19" s="1193"/>
    </row>
    <row r="20" spans="2:9" ht="23.25" customHeight="1">
      <c r="B20" s="1205">
        <v>3</v>
      </c>
      <c r="C20" s="1208" t="s">
        <v>1694</v>
      </c>
      <c r="D20" s="1207" t="s">
        <v>28</v>
      </c>
      <c r="E20" s="1193">
        <v>1</v>
      </c>
      <c r="F20" s="1186"/>
      <c r="G20" s="1193">
        <f>E20*F20</f>
        <v>0</v>
      </c>
      <c r="H20" s="1193"/>
      <c r="I20" s="1193"/>
    </row>
    <row r="21" spans="2:9" ht="33.75">
      <c r="B21" s="1205">
        <v>4</v>
      </c>
      <c r="C21" s="1208" t="s">
        <v>1695</v>
      </c>
      <c r="D21" s="1207" t="s">
        <v>1035</v>
      </c>
      <c r="E21" s="1193">
        <v>680</v>
      </c>
      <c r="F21" s="1186"/>
      <c r="G21" s="1193">
        <f t="shared" ref="G21:G26" si="1">F21*E21</f>
        <v>0</v>
      </c>
      <c r="H21" s="1193"/>
      <c r="I21" s="1193"/>
    </row>
    <row r="22" spans="2:9">
      <c r="B22" s="1205">
        <v>5</v>
      </c>
      <c r="C22" s="1208" t="s">
        <v>1696</v>
      </c>
      <c r="D22" s="1207" t="s">
        <v>1035</v>
      </c>
      <c r="E22" s="1193">
        <v>680</v>
      </c>
      <c r="F22" s="1186"/>
      <c r="G22" s="1193">
        <f t="shared" si="1"/>
        <v>0</v>
      </c>
      <c r="H22" s="1193"/>
      <c r="I22" s="1193"/>
    </row>
    <row r="23" spans="2:9" ht="22.5">
      <c r="B23" s="1205">
        <v>6</v>
      </c>
      <c r="C23" s="1208" t="s">
        <v>1697</v>
      </c>
      <c r="D23" s="1207" t="s">
        <v>1035</v>
      </c>
      <c r="E23" s="1193">
        <v>680</v>
      </c>
      <c r="F23" s="1186"/>
      <c r="G23" s="1193">
        <f t="shared" si="1"/>
        <v>0</v>
      </c>
      <c r="H23" s="1193"/>
      <c r="I23" s="1193"/>
    </row>
    <row r="24" spans="2:9" ht="22.5">
      <c r="B24" s="1205">
        <v>7</v>
      </c>
      <c r="C24" s="1208" t="s">
        <v>1698</v>
      </c>
      <c r="D24" s="1207" t="s">
        <v>28</v>
      </c>
      <c r="E24" s="1193">
        <v>1</v>
      </c>
      <c r="F24" s="1186"/>
      <c r="G24" s="1193">
        <f t="shared" si="1"/>
        <v>0</v>
      </c>
      <c r="H24" s="1193"/>
      <c r="I24" s="1193"/>
    </row>
    <row r="25" spans="2:9" ht="33.75">
      <c r="B25" s="1205">
        <v>8</v>
      </c>
      <c r="C25" s="1208" t="s">
        <v>1699</v>
      </c>
      <c r="D25" s="1207" t="s">
        <v>28</v>
      </c>
      <c r="E25" s="1193">
        <v>1</v>
      </c>
      <c r="F25" s="1186"/>
      <c r="G25" s="1193">
        <f t="shared" si="1"/>
        <v>0</v>
      </c>
      <c r="H25" s="1193"/>
      <c r="I25" s="1193"/>
    </row>
    <row r="26" spans="2:9" ht="33.75">
      <c r="B26" s="1220">
        <v>9</v>
      </c>
      <c r="C26" s="1221" t="s">
        <v>1700</v>
      </c>
      <c r="D26" s="1222" t="s">
        <v>23</v>
      </c>
      <c r="E26" s="1223">
        <v>1</v>
      </c>
      <c r="F26" s="1189"/>
      <c r="G26" s="1223">
        <f t="shared" si="1"/>
        <v>0</v>
      </c>
      <c r="H26" s="1193"/>
      <c r="I26" s="1193"/>
    </row>
    <row r="27" spans="2:9">
      <c r="B27" s="1224"/>
      <c r="C27" s="1225" t="s">
        <v>1701</v>
      </c>
      <c r="D27" s="1226" t="s">
        <v>1702</v>
      </c>
      <c r="E27" s="1193"/>
      <c r="F27" s="1193"/>
      <c r="G27" s="738">
        <f>SUM(G18:G26)</f>
        <v>0</v>
      </c>
      <c r="H27" s="738"/>
      <c r="I27" s="738"/>
    </row>
    <row r="28" spans="2:9" s="1229" customFormat="1" ht="11.25">
      <c r="B28" s="743"/>
      <c r="C28" s="1197"/>
      <c r="D28" s="1227"/>
      <c r="E28" s="1228"/>
      <c r="F28" s="1228"/>
      <c r="G28" s="1228"/>
    </row>
    <row r="29" spans="2:9">
      <c r="C29" s="744" t="s">
        <v>1703</v>
      </c>
      <c r="H29" s="1195"/>
      <c r="I29" s="1195"/>
    </row>
    <row r="30" spans="2:9">
      <c r="B30" s="743" t="s">
        <v>1676</v>
      </c>
      <c r="C30" s="1197" t="s">
        <v>1704</v>
      </c>
      <c r="D30" s="1227" t="s">
        <v>1705</v>
      </c>
      <c r="E30" s="1228" t="s">
        <v>1677</v>
      </c>
      <c r="F30" s="1228" t="s">
        <v>1074</v>
      </c>
      <c r="G30" s="1228" t="s">
        <v>1679</v>
      </c>
      <c r="H30" s="1195"/>
      <c r="I30" s="1195"/>
    </row>
    <row r="31" spans="2:9" ht="22.5">
      <c r="B31" s="1205">
        <v>1</v>
      </c>
      <c r="C31" s="1208" t="s">
        <v>1706</v>
      </c>
      <c r="D31" s="1207" t="s">
        <v>1707</v>
      </c>
      <c r="E31" s="1193">
        <v>10</v>
      </c>
      <c r="F31" s="1186"/>
      <c r="G31" s="1193">
        <f t="shared" ref="G31:G32" si="2">E31*F31</f>
        <v>0</v>
      </c>
      <c r="H31" s="1193"/>
      <c r="I31" s="1193"/>
    </row>
    <row r="32" spans="2:9" ht="13.5" customHeight="1">
      <c r="B32" s="1205">
        <v>3</v>
      </c>
      <c r="C32" s="1208" t="s">
        <v>1708</v>
      </c>
      <c r="D32" s="1207" t="s">
        <v>1702</v>
      </c>
      <c r="E32" s="1193">
        <v>1</v>
      </c>
      <c r="F32" s="1186"/>
      <c r="G32" s="1193">
        <f t="shared" si="2"/>
        <v>0</v>
      </c>
      <c r="H32" s="1193"/>
      <c r="I32" s="1193"/>
    </row>
    <row r="33" spans="2:11">
      <c r="B33" s="1224"/>
      <c r="C33" s="1225" t="s">
        <v>1709</v>
      </c>
      <c r="D33" s="1226" t="s">
        <v>1702</v>
      </c>
      <c r="E33" s="1193"/>
      <c r="F33" s="1193"/>
      <c r="G33" s="738">
        <f>SUM(G31:G32)</f>
        <v>0</v>
      </c>
      <c r="H33" s="738"/>
      <c r="I33" s="738"/>
    </row>
    <row r="34" spans="2:11" s="1231" customFormat="1">
      <c r="B34" s="745"/>
      <c r="C34" s="1230"/>
      <c r="D34" s="746"/>
      <c r="E34" s="747"/>
      <c r="F34" s="747"/>
      <c r="G34" s="747"/>
    </row>
    <row r="35" spans="2:11" s="1231" customFormat="1" ht="15" customHeight="1">
      <c r="B35" s="745"/>
      <c r="C35" s="748" t="s">
        <v>1710</v>
      </c>
      <c r="D35" s="746"/>
      <c r="E35" s="747"/>
      <c r="F35" s="747"/>
      <c r="G35" s="747"/>
    </row>
    <row r="36" spans="2:11">
      <c r="B36" s="749"/>
      <c r="C36" s="744"/>
      <c r="D36" s="750"/>
      <c r="E36" s="751"/>
      <c r="F36" s="751"/>
      <c r="G36" s="751"/>
      <c r="H36" s="1195"/>
      <c r="I36" s="1195"/>
    </row>
    <row r="37" spans="2:11" s="1229" customFormat="1">
      <c r="B37" s="743"/>
      <c r="C37" s="748" t="s">
        <v>1675</v>
      </c>
      <c r="D37" s="737"/>
      <c r="E37" s="738"/>
      <c r="F37" s="738"/>
      <c r="G37" s="751">
        <f>G14</f>
        <v>0</v>
      </c>
    </row>
    <row r="38" spans="2:11" s="1217" customFormat="1">
      <c r="B38" s="739"/>
      <c r="C38" s="748" t="s">
        <v>1692</v>
      </c>
      <c r="D38" s="752"/>
      <c r="E38" s="753"/>
      <c r="F38" s="1232"/>
      <c r="G38" s="751">
        <f>G27</f>
        <v>0</v>
      </c>
      <c r="H38" s="1195"/>
    </row>
    <row r="39" spans="2:11" s="1217" customFormat="1">
      <c r="B39" s="754"/>
      <c r="C39" s="755" t="s">
        <v>1703</v>
      </c>
      <c r="D39" s="756"/>
      <c r="E39" s="757"/>
      <c r="F39" s="1233"/>
      <c r="G39" s="758">
        <f>G33</f>
        <v>0</v>
      </c>
      <c r="H39" s="1195"/>
    </row>
    <row r="40" spans="2:11" s="1217" customFormat="1">
      <c r="B40" s="739"/>
      <c r="C40" s="748" t="s">
        <v>1711</v>
      </c>
      <c r="D40" s="759" t="s">
        <v>1702</v>
      </c>
      <c r="E40" s="760"/>
      <c r="F40" s="1234"/>
      <c r="G40" s="761">
        <f>SUM(G37:G39)</f>
        <v>0</v>
      </c>
      <c r="H40" s="1195"/>
    </row>
    <row r="41" spans="2:11" s="1217" customFormat="1">
      <c r="B41" s="739"/>
      <c r="C41" s="740"/>
      <c r="D41" s="762"/>
      <c r="E41" s="760"/>
      <c r="F41" s="1234"/>
      <c r="G41" s="763"/>
      <c r="H41" s="1195"/>
    </row>
    <row r="43" spans="2:11">
      <c r="B43" s="1191" t="s">
        <v>1712</v>
      </c>
      <c r="C43" s="1192" t="s">
        <v>1713</v>
      </c>
      <c r="D43" s="737"/>
      <c r="E43" s="738"/>
      <c r="F43" s="738"/>
      <c r="G43" s="1193"/>
      <c r="H43" s="1193"/>
      <c r="I43" s="1194"/>
    </row>
    <row r="44" spans="2:11">
      <c r="B44" s="1196"/>
      <c r="C44" s="1197" t="s">
        <v>1675</v>
      </c>
      <c r="D44" s="737"/>
      <c r="E44" s="738"/>
      <c r="F44" s="738"/>
      <c r="G44" s="1193"/>
    </row>
    <row r="45" spans="2:11">
      <c r="B45" s="1198" t="s">
        <v>1676</v>
      </c>
      <c r="C45" s="1199" t="s">
        <v>1318</v>
      </c>
      <c r="D45" s="1200" t="s">
        <v>1581</v>
      </c>
      <c r="E45" s="1201" t="s">
        <v>1677</v>
      </c>
      <c r="F45" s="1201" t="s">
        <v>1678</v>
      </c>
      <c r="G45" s="1201" t="s">
        <v>1679</v>
      </c>
    </row>
    <row r="46" spans="2:11" ht="33.75">
      <c r="B46" s="1205">
        <v>1</v>
      </c>
      <c r="C46" s="1206" t="s">
        <v>1680</v>
      </c>
      <c r="D46" s="1207" t="s">
        <v>1681</v>
      </c>
      <c r="E46" s="1193">
        <v>0.41499999999999998</v>
      </c>
      <c r="F46" s="1186"/>
      <c r="G46" s="1193">
        <f t="shared" ref="G46:G53" si="3">E46*F46</f>
        <v>0</v>
      </c>
    </row>
    <row r="47" spans="2:11" ht="22.5">
      <c r="B47" s="1205">
        <v>2</v>
      </c>
      <c r="C47" s="1208" t="s">
        <v>1682</v>
      </c>
      <c r="D47" s="1209" t="s">
        <v>23</v>
      </c>
      <c r="E47" s="1193">
        <v>1</v>
      </c>
      <c r="F47" s="1187"/>
      <c r="G47" s="1193">
        <f t="shared" si="3"/>
        <v>0</v>
      </c>
    </row>
    <row r="48" spans="2:11" s="1213" customFormat="1" ht="105.75" customHeight="1">
      <c r="B48" s="1205">
        <v>3</v>
      </c>
      <c r="C48" s="1208" t="s">
        <v>1714</v>
      </c>
      <c r="D48" s="1210" t="s">
        <v>1035</v>
      </c>
      <c r="E48" s="1211">
        <v>415</v>
      </c>
      <c r="F48" s="1188"/>
      <c r="G48" s="1193">
        <f t="shared" si="3"/>
        <v>0</v>
      </c>
      <c r="H48" s="1212"/>
      <c r="I48" s="1212"/>
      <c r="K48" s="1214"/>
    </row>
    <row r="49" spans="2:10" ht="23.25" customHeight="1">
      <c r="B49" s="1205">
        <v>4</v>
      </c>
      <c r="C49" s="1215" t="s">
        <v>1715</v>
      </c>
      <c r="D49" s="1209" t="s">
        <v>28</v>
      </c>
      <c r="E49" s="1211">
        <v>2</v>
      </c>
      <c r="F49" s="1188"/>
      <c r="G49" s="1193">
        <f t="shared" si="3"/>
        <v>0</v>
      </c>
      <c r="H49" s="1193"/>
      <c r="I49" s="1193"/>
    </row>
    <row r="50" spans="2:10" ht="22.5">
      <c r="B50" s="1205">
        <v>5</v>
      </c>
      <c r="C50" s="1218" t="s">
        <v>1716</v>
      </c>
      <c r="D50" s="1210" t="s">
        <v>32</v>
      </c>
      <c r="E50" s="1211">
        <v>24</v>
      </c>
      <c r="F50" s="1188"/>
      <c r="G50" s="1193">
        <f t="shared" si="3"/>
        <v>0</v>
      </c>
      <c r="H50" s="1193"/>
      <c r="I50" s="1193"/>
      <c r="J50" s="1219"/>
    </row>
    <row r="51" spans="2:10" s="1217" customFormat="1" ht="33.75">
      <c r="B51" s="1205">
        <v>6</v>
      </c>
      <c r="C51" s="1208" t="s">
        <v>1717</v>
      </c>
      <c r="D51" s="1210" t="s">
        <v>32</v>
      </c>
      <c r="E51" s="1211">
        <v>12</v>
      </c>
      <c r="F51" s="1188"/>
      <c r="G51" s="1193">
        <f t="shared" si="3"/>
        <v>0</v>
      </c>
      <c r="H51" s="1216"/>
      <c r="I51" s="1216"/>
    </row>
    <row r="52" spans="2:10" s="1217" customFormat="1" ht="33.6" customHeight="1">
      <c r="B52" s="1205">
        <v>7</v>
      </c>
      <c r="C52" s="1218" t="s">
        <v>1689</v>
      </c>
      <c r="D52" s="1210" t="s">
        <v>28</v>
      </c>
      <c r="E52" s="1211">
        <v>20</v>
      </c>
      <c r="F52" s="1186"/>
      <c r="G52" s="1193">
        <f t="shared" si="3"/>
        <v>0</v>
      </c>
      <c r="H52" s="1216"/>
      <c r="I52" s="1216"/>
    </row>
    <row r="53" spans="2:10" ht="23.25" customHeight="1">
      <c r="B53" s="1220">
        <v>8</v>
      </c>
      <c r="C53" s="1221" t="s">
        <v>1690</v>
      </c>
      <c r="D53" s="1222" t="s">
        <v>1681</v>
      </c>
      <c r="E53" s="1223">
        <v>0.41499999999999998</v>
      </c>
      <c r="F53" s="1189"/>
      <c r="G53" s="1223">
        <f t="shared" si="3"/>
        <v>0</v>
      </c>
      <c r="H53" s="1193"/>
      <c r="I53" s="1193"/>
    </row>
    <row r="54" spans="2:10">
      <c r="B54" s="1205"/>
      <c r="C54" s="1225" t="s">
        <v>1691</v>
      </c>
      <c r="D54" s="1226"/>
      <c r="E54" s="1193"/>
      <c r="F54" s="1193"/>
      <c r="G54" s="738">
        <f>SUM(G46:G53)</f>
        <v>0</v>
      </c>
    </row>
    <row r="55" spans="2:10">
      <c r="B55" s="1224"/>
    </row>
    <row r="56" spans="2:10">
      <c r="C56" s="744" t="s">
        <v>1703</v>
      </c>
      <c r="H56" s="1195"/>
      <c r="I56" s="1195"/>
    </row>
    <row r="57" spans="2:10">
      <c r="B57" s="743" t="s">
        <v>1676</v>
      </c>
      <c r="C57" s="1197" t="s">
        <v>1704</v>
      </c>
      <c r="D57" s="1227" t="s">
        <v>1705</v>
      </c>
      <c r="E57" s="1228" t="s">
        <v>1677</v>
      </c>
      <c r="F57" s="1228" t="s">
        <v>1074</v>
      </c>
      <c r="G57" s="1228" t="s">
        <v>1679</v>
      </c>
      <c r="H57" s="1195"/>
      <c r="I57" s="1195"/>
    </row>
    <row r="58" spans="2:10" ht="22.5">
      <c r="B58" s="1205">
        <v>1</v>
      </c>
      <c r="C58" s="1208" t="s">
        <v>1706</v>
      </c>
      <c r="D58" s="1207" t="s">
        <v>1707</v>
      </c>
      <c r="E58" s="1193">
        <v>8</v>
      </c>
      <c r="F58" s="1186"/>
      <c r="G58" s="1193">
        <f t="shared" ref="G58:G59" si="4">E58*F58</f>
        <v>0</v>
      </c>
      <c r="H58" s="1193"/>
      <c r="I58" s="1193"/>
    </row>
    <row r="59" spans="2:10" ht="13.5" customHeight="1">
      <c r="B59" s="1205">
        <v>3</v>
      </c>
      <c r="C59" s="1208" t="s">
        <v>1708</v>
      </c>
      <c r="D59" s="1207" t="s">
        <v>1702</v>
      </c>
      <c r="E59" s="1193">
        <v>1</v>
      </c>
      <c r="F59" s="1186"/>
      <c r="G59" s="1193">
        <f t="shared" si="4"/>
        <v>0</v>
      </c>
      <c r="H59" s="1193"/>
      <c r="I59" s="1193"/>
    </row>
    <row r="60" spans="2:10">
      <c r="B60" s="1224"/>
      <c r="C60" s="1225" t="s">
        <v>1709</v>
      </c>
      <c r="D60" s="1226" t="s">
        <v>1702</v>
      </c>
      <c r="E60" s="1193"/>
      <c r="F60" s="1193"/>
      <c r="G60" s="738">
        <f>SUM(G58:G59)</f>
        <v>0</v>
      </c>
      <c r="H60" s="738"/>
      <c r="I60" s="738"/>
    </row>
    <row r="61" spans="2:10">
      <c r="B61" s="745"/>
      <c r="C61" s="1230"/>
      <c r="D61" s="746"/>
      <c r="E61" s="747"/>
      <c r="F61" s="747"/>
      <c r="G61" s="747"/>
    </row>
    <row r="62" spans="2:10">
      <c r="B62" s="745"/>
      <c r="C62" s="1390" t="s">
        <v>1718</v>
      </c>
      <c r="D62" s="1391"/>
      <c r="E62" s="1391"/>
      <c r="F62" s="1391"/>
      <c r="G62" s="747"/>
    </row>
    <row r="63" spans="2:10">
      <c r="B63" s="749"/>
      <c r="C63" s="744"/>
      <c r="D63" s="750"/>
      <c r="E63" s="751"/>
      <c r="F63" s="751"/>
      <c r="G63" s="751"/>
    </row>
    <row r="64" spans="2:10">
      <c r="B64" s="743"/>
      <c r="C64" s="748" t="s">
        <v>1675</v>
      </c>
      <c r="D64" s="737"/>
      <c r="E64" s="738"/>
      <c r="F64" s="738"/>
      <c r="G64" s="751">
        <f>G54</f>
        <v>0</v>
      </c>
    </row>
    <row r="65" spans="2:8">
      <c r="C65" s="748" t="s">
        <v>1692</v>
      </c>
      <c r="D65" s="752"/>
      <c r="E65" s="753"/>
      <c r="F65" s="1232"/>
      <c r="G65" s="751"/>
    </row>
    <row r="66" spans="2:8">
      <c r="B66" s="754"/>
      <c r="C66" s="755" t="s">
        <v>1703</v>
      </c>
      <c r="D66" s="756"/>
      <c r="E66" s="757"/>
      <c r="F66" s="1233"/>
      <c r="G66" s="758">
        <f>G60</f>
        <v>0</v>
      </c>
    </row>
    <row r="67" spans="2:8">
      <c r="C67" s="748" t="s">
        <v>1711</v>
      </c>
      <c r="D67" s="759" t="s">
        <v>1702</v>
      </c>
      <c r="E67" s="760"/>
      <c r="F67" s="1234"/>
      <c r="G67" s="761">
        <f>SUM(G64:G66)</f>
        <v>0</v>
      </c>
    </row>
    <row r="68" spans="2:8">
      <c r="D68" s="762"/>
      <c r="E68" s="760"/>
      <c r="F68" s="1234"/>
      <c r="G68" s="763"/>
    </row>
    <row r="71" spans="2:8">
      <c r="B71" s="749"/>
      <c r="C71" s="748" t="s">
        <v>549</v>
      </c>
      <c r="D71" s="750"/>
      <c r="E71" s="751"/>
      <c r="F71" s="751"/>
      <c r="G71" s="751"/>
      <c r="H71" s="751"/>
    </row>
    <row r="72" spans="2:8">
      <c r="B72" s="764" t="s">
        <v>1673</v>
      </c>
      <c r="C72" s="748" t="s">
        <v>1674</v>
      </c>
      <c r="D72" s="750"/>
      <c r="E72" s="751"/>
      <c r="F72" s="751"/>
      <c r="G72" s="751">
        <f>G40</f>
        <v>0</v>
      </c>
      <c r="H72" s="751"/>
    </row>
    <row r="73" spans="2:8">
      <c r="B73" s="765" t="s">
        <v>1712</v>
      </c>
      <c r="C73" s="755" t="s">
        <v>1713</v>
      </c>
      <c r="D73" s="766"/>
      <c r="E73" s="758"/>
      <c r="F73" s="758"/>
      <c r="G73" s="758">
        <f>G67</f>
        <v>0</v>
      </c>
      <c r="H73" s="751"/>
    </row>
    <row r="74" spans="2:8">
      <c r="B74" s="749"/>
      <c r="C74" s="748" t="s">
        <v>1719</v>
      </c>
      <c r="D74" s="750" t="s">
        <v>1702</v>
      </c>
      <c r="E74" s="751"/>
      <c r="F74" s="751"/>
      <c r="G74" s="751">
        <f>SUM(G72:G73)</f>
        <v>0</v>
      </c>
      <c r="H74" s="751"/>
    </row>
    <row r="75" spans="2:8">
      <c r="B75" s="749"/>
      <c r="C75" s="748"/>
      <c r="D75" s="750"/>
      <c r="E75" s="751"/>
      <c r="F75" s="751"/>
      <c r="G75" s="751"/>
      <c r="H75" s="751"/>
    </row>
  </sheetData>
  <sheetProtection algorithmName="SHA-512" hashValue="nYRvnvaTgguSm9y9soWRD9HOA3JSHr9lOg8aUuDCgF6IrYXbnPASumUSK5TYCfS6rvApt/OzHwZ9haAENPiiAA==" saltValue="oyA6iyiUs93UwFkL5eTDjg==" spinCount="100000" sheet="1" objects="1" scenarios="1"/>
  <mergeCells count="1">
    <mergeCell ref="C62:F62"/>
  </mergeCells>
  <pageMargins left="0.74803149606299213" right="0.74803149606299213" top="0.98425196850393704" bottom="0.98425196850393704" header="0" footer="0"/>
  <pageSetup paperSize="9" orientation="portrait" r:id="rId1"/>
  <headerFooter alignWithMargins="0"/>
  <rowBreaks count="1" manualBreakCount="1">
    <brk id="55" min="1"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IU41"/>
  <sheetViews>
    <sheetView view="pageBreakPreview" topLeftCell="A16" zoomScale="90" zoomScaleNormal="110" zoomScaleSheetLayoutView="90" workbookViewId="0">
      <selection activeCell="B23" sqref="B23"/>
    </sheetView>
  </sheetViews>
  <sheetFormatPr defaultColWidth="9" defaultRowHeight="15"/>
  <cols>
    <col min="1" max="1" width="10.625" style="13" customWidth="1"/>
    <col min="2" max="2" width="61.625" style="14" customWidth="1"/>
    <col min="3" max="3" width="9.875" style="10" customWidth="1"/>
    <col min="4" max="4" width="16.75" style="4" customWidth="1"/>
    <col min="5" max="5" width="5.75" style="11" customWidth="1"/>
    <col min="6" max="6" width="11.5" style="11" customWidth="1"/>
    <col min="7" max="7" width="10.25" style="12" customWidth="1"/>
    <col min="8" max="11" width="9" style="12"/>
    <col min="12" max="12" width="10.125" style="12" customWidth="1"/>
    <col min="13" max="16384" width="9" style="12"/>
  </cols>
  <sheetData>
    <row r="3" spans="1:255" s="127" customFormat="1">
      <c r="A3" s="164"/>
      <c r="B3" s="58"/>
      <c r="C3" s="174"/>
      <c r="D3" s="171"/>
      <c r="E3" s="171"/>
      <c r="F3" s="175"/>
      <c r="G3" s="167"/>
      <c r="H3" s="167"/>
      <c r="I3" s="167"/>
      <c r="J3" s="167"/>
      <c r="K3" s="167"/>
      <c r="L3" s="167"/>
      <c r="M3" s="167"/>
      <c r="N3" s="167"/>
      <c r="O3" s="167"/>
      <c r="P3" s="167"/>
      <c r="Q3" s="167"/>
      <c r="R3" s="167"/>
      <c r="S3" s="167"/>
      <c r="T3" s="167"/>
      <c r="U3" s="167"/>
      <c r="V3" s="167"/>
      <c r="W3" s="167"/>
      <c r="X3" s="167"/>
      <c r="Y3" s="167"/>
      <c r="Z3" s="167"/>
      <c r="AA3" s="167"/>
      <c r="AB3" s="167"/>
      <c r="AC3" s="167"/>
      <c r="AD3" s="167"/>
      <c r="AE3" s="167"/>
      <c r="AF3" s="167"/>
      <c r="AG3" s="167"/>
      <c r="AH3" s="167"/>
      <c r="AI3" s="167"/>
      <c r="AJ3" s="167"/>
      <c r="AK3" s="167"/>
      <c r="AL3" s="167"/>
      <c r="AM3" s="167"/>
      <c r="AN3" s="167"/>
      <c r="AO3" s="167"/>
      <c r="AP3" s="167"/>
      <c r="AQ3" s="167"/>
      <c r="AR3" s="167"/>
      <c r="AS3" s="167"/>
      <c r="AT3" s="167"/>
      <c r="AU3" s="167"/>
      <c r="AV3" s="167"/>
      <c r="AW3" s="167"/>
      <c r="AX3" s="167"/>
      <c r="AY3" s="167"/>
      <c r="AZ3" s="167"/>
      <c r="BA3" s="167"/>
      <c r="BB3" s="167"/>
      <c r="BC3" s="167"/>
      <c r="BD3" s="167"/>
      <c r="BE3" s="167"/>
      <c r="BF3" s="167"/>
      <c r="BG3" s="167"/>
      <c r="BH3" s="167"/>
      <c r="BI3" s="167"/>
      <c r="BJ3" s="167"/>
      <c r="BK3" s="167"/>
      <c r="BL3" s="167"/>
      <c r="BM3" s="167"/>
      <c r="BN3" s="167"/>
      <c r="BO3" s="167"/>
      <c r="BP3" s="167"/>
      <c r="BQ3" s="167"/>
      <c r="BR3" s="167"/>
      <c r="BS3" s="167"/>
      <c r="BT3" s="167"/>
      <c r="BU3" s="167"/>
      <c r="BV3" s="167"/>
      <c r="BW3" s="167"/>
      <c r="BX3" s="167"/>
      <c r="BY3" s="167"/>
      <c r="BZ3" s="167"/>
      <c r="CA3" s="167"/>
      <c r="CB3" s="167"/>
      <c r="CC3" s="167"/>
      <c r="CD3" s="167"/>
      <c r="CE3" s="167"/>
      <c r="CF3" s="167"/>
      <c r="CG3" s="167"/>
      <c r="CH3" s="167"/>
      <c r="CI3" s="167"/>
      <c r="CJ3" s="167"/>
      <c r="CK3" s="167"/>
      <c r="CL3" s="167"/>
      <c r="CM3" s="167"/>
      <c r="CN3" s="167"/>
      <c r="CO3" s="167"/>
      <c r="CP3" s="167"/>
      <c r="CQ3" s="167"/>
      <c r="CR3" s="167"/>
      <c r="CS3" s="167"/>
      <c r="CT3" s="167"/>
      <c r="CU3" s="167"/>
      <c r="CV3" s="167"/>
      <c r="CW3" s="167"/>
      <c r="CX3" s="167"/>
      <c r="CY3" s="167"/>
      <c r="CZ3" s="167"/>
      <c r="DA3" s="167"/>
      <c r="DB3" s="167"/>
      <c r="DC3" s="167"/>
      <c r="DD3" s="167"/>
      <c r="DE3" s="167"/>
      <c r="DF3" s="167"/>
      <c r="DG3" s="167"/>
      <c r="DH3" s="167"/>
      <c r="DI3" s="167"/>
      <c r="DJ3" s="167"/>
      <c r="DK3" s="167"/>
      <c r="DL3" s="167"/>
      <c r="DM3" s="167"/>
      <c r="DN3" s="167"/>
      <c r="DO3" s="167"/>
      <c r="DP3" s="167"/>
      <c r="DQ3" s="167"/>
      <c r="DR3" s="167"/>
      <c r="DS3" s="167"/>
      <c r="DT3" s="167"/>
      <c r="DU3" s="167"/>
      <c r="DV3" s="167"/>
      <c r="DW3" s="167"/>
      <c r="DX3" s="167"/>
      <c r="DY3" s="167"/>
      <c r="DZ3" s="167"/>
      <c r="EA3" s="167"/>
      <c r="EB3" s="167"/>
      <c r="EC3" s="167"/>
      <c r="ED3" s="167"/>
      <c r="EE3" s="167"/>
      <c r="EF3" s="167"/>
      <c r="EG3" s="167"/>
      <c r="EH3" s="167"/>
      <c r="EI3" s="167"/>
      <c r="EJ3" s="167"/>
      <c r="EK3" s="167"/>
      <c r="EL3" s="167"/>
      <c r="EM3" s="167"/>
      <c r="EN3" s="167"/>
      <c r="EO3" s="167"/>
      <c r="EP3" s="167"/>
      <c r="EQ3" s="167"/>
      <c r="ER3" s="167"/>
      <c r="ES3" s="167"/>
      <c r="ET3" s="167"/>
      <c r="EU3" s="167"/>
      <c r="EV3" s="167"/>
      <c r="EW3" s="167"/>
      <c r="EX3" s="167"/>
      <c r="EY3" s="167"/>
      <c r="EZ3" s="167"/>
      <c r="FA3" s="167"/>
      <c r="FB3" s="167"/>
      <c r="FC3" s="167"/>
      <c r="FD3" s="167"/>
      <c r="FE3" s="167"/>
      <c r="FF3" s="167"/>
      <c r="FG3" s="167"/>
      <c r="FH3" s="167"/>
      <c r="FI3" s="167"/>
      <c r="FJ3" s="167"/>
      <c r="FK3" s="167"/>
      <c r="FL3" s="167"/>
      <c r="FM3" s="167"/>
      <c r="FN3" s="167"/>
      <c r="FO3" s="167"/>
      <c r="FP3" s="167"/>
      <c r="FQ3" s="167"/>
      <c r="FR3" s="167"/>
      <c r="FS3" s="167"/>
      <c r="FT3" s="167"/>
      <c r="FU3" s="167"/>
      <c r="FV3" s="167"/>
      <c r="FW3" s="167"/>
      <c r="FX3" s="167"/>
      <c r="FY3" s="167"/>
      <c r="FZ3" s="167"/>
      <c r="GA3" s="167"/>
      <c r="GB3" s="167"/>
      <c r="GC3" s="167"/>
      <c r="GD3" s="167"/>
      <c r="GE3" s="167"/>
      <c r="GF3" s="167"/>
      <c r="GG3" s="167"/>
      <c r="GH3" s="167"/>
      <c r="GI3" s="167"/>
      <c r="GJ3" s="167"/>
      <c r="GK3" s="167"/>
      <c r="GL3" s="167"/>
      <c r="GM3" s="167"/>
      <c r="GN3" s="167"/>
      <c r="GO3" s="167"/>
      <c r="GP3" s="167"/>
      <c r="GQ3" s="167"/>
      <c r="GR3" s="167"/>
      <c r="GS3" s="167"/>
      <c r="GT3" s="167"/>
      <c r="GU3" s="167"/>
      <c r="GV3" s="167"/>
      <c r="GW3" s="167"/>
      <c r="GX3" s="167"/>
      <c r="GY3" s="167"/>
      <c r="GZ3" s="167"/>
      <c r="HA3" s="167"/>
      <c r="HB3" s="167"/>
      <c r="HC3" s="167"/>
      <c r="HD3" s="167"/>
      <c r="HE3" s="167"/>
      <c r="HF3" s="167"/>
      <c r="HG3" s="167"/>
      <c r="HH3" s="167"/>
      <c r="HI3" s="167"/>
      <c r="HJ3" s="167"/>
      <c r="HK3" s="167"/>
      <c r="HL3" s="167"/>
      <c r="HM3" s="167"/>
      <c r="HN3" s="167"/>
      <c r="HO3" s="167"/>
      <c r="HP3" s="167"/>
      <c r="HQ3" s="167"/>
      <c r="HR3" s="167"/>
      <c r="HS3" s="167"/>
      <c r="HT3" s="167"/>
      <c r="HU3" s="167"/>
      <c r="HV3" s="167"/>
      <c r="HW3" s="167"/>
      <c r="HX3" s="167"/>
      <c r="HY3" s="167"/>
      <c r="HZ3" s="167"/>
      <c r="IA3" s="167"/>
      <c r="IB3" s="167"/>
      <c r="IC3" s="167"/>
      <c r="ID3" s="167"/>
      <c r="IE3" s="167"/>
      <c r="IF3" s="167"/>
      <c r="IG3" s="167"/>
      <c r="IH3" s="167"/>
      <c r="II3" s="167"/>
      <c r="IJ3" s="167"/>
      <c r="IK3" s="167"/>
      <c r="IL3" s="167"/>
      <c r="IM3" s="167"/>
      <c r="IN3" s="167"/>
      <c r="IO3" s="167"/>
      <c r="IP3" s="167"/>
      <c r="IQ3" s="167"/>
      <c r="IR3" s="167"/>
      <c r="IS3" s="167"/>
      <c r="IT3" s="167"/>
      <c r="IU3" s="167"/>
    </row>
    <row r="4" spans="1:255" s="127" customFormat="1" ht="15.75" customHeight="1">
      <c r="A4" s="55"/>
      <c r="B4" s="162" t="s">
        <v>2238</v>
      </c>
      <c r="C4" s="56"/>
      <c r="D4" s="163"/>
      <c r="E4" s="171"/>
      <c r="F4" s="175"/>
      <c r="G4" s="167"/>
      <c r="H4" s="167"/>
      <c r="I4" s="167"/>
      <c r="J4" s="167"/>
      <c r="K4" s="167"/>
      <c r="L4" s="167"/>
      <c r="M4" s="167"/>
      <c r="N4" s="167"/>
      <c r="O4" s="167"/>
      <c r="P4" s="167"/>
      <c r="Q4" s="167"/>
      <c r="R4" s="167"/>
      <c r="S4" s="167"/>
      <c r="T4" s="167"/>
      <c r="U4" s="167"/>
      <c r="V4" s="167"/>
      <c r="W4" s="167"/>
      <c r="X4" s="167"/>
      <c r="Y4" s="167"/>
      <c r="Z4" s="167"/>
      <c r="AA4" s="167"/>
      <c r="AB4" s="167"/>
      <c r="AC4" s="167"/>
      <c r="AD4" s="167"/>
      <c r="AE4" s="167"/>
      <c r="AF4" s="167"/>
      <c r="AG4" s="167"/>
      <c r="AH4" s="167"/>
      <c r="AI4" s="167"/>
      <c r="AJ4" s="167"/>
      <c r="AK4" s="167"/>
      <c r="AL4" s="167"/>
      <c r="AM4" s="167"/>
      <c r="AN4" s="167"/>
      <c r="AO4" s="167"/>
      <c r="AP4" s="167"/>
      <c r="AQ4" s="167"/>
      <c r="AR4" s="167"/>
      <c r="AS4" s="167"/>
      <c r="AT4" s="167"/>
      <c r="AU4" s="167"/>
      <c r="AV4" s="167"/>
      <c r="AW4" s="167"/>
      <c r="AX4" s="167"/>
      <c r="AY4" s="167"/>
      <c r="AZ4" s="167"/>
      <c r="BA4" s="167"/>
      <c r="BB4" s="167"/>
      <c r="BC4" s="167"/>
      <c r="BD4" s="167"/>
      <c r="BE4" s="167"/>
      <c r="BF4" s="167"/>
      <c r="BG4" s="167"/>
      <c r="BH4" s="167"/>
      <c r="BI4" s="167"/>
      <c r="BJ4" s="167"/>
      <c r="BK4" s="167"/>
      <c r="BL4" s="167"/>
      <c r="BM4" s="167"/>
      <c r="BN4" s="167"/>
      <c r="BO4" s="167"/>
      <c r="BP4" s="167"/>
      <c r="BQ4" s="167"/>
      <c r="BR4" s="167"/>
      <c r="BS4" s="167"/>
      <c r="BT4" s="167"/>
      <c r="BU4" s="167"/>
      <c r="BV4" s="167"/>
      <c r="BW4" s="167"/>
      <c r="BX4" s="167"/>
      <c r="BY4" s="167"/>
      <c r="BZ4" s="167"/>
      <c r="CA4" s="167"/>
      <c r="CB4" s="167"/>
      <c r="CC4" s="167"/>
      <c r="CD4" s="167"/>
      <c r="CE4" s="167"/>
      <c r="CF4" s="167"/>
      <c r="CG4" s="167"/>
      <c r="CH4" s="167"/>
      <c r="CI4" s="167"/>
      <c r="CJ4" s="167"/>
      <c r="CK4" s="167"/>
      <c r="CL4" s="167"/>
      <c r="CM4" s="167"/>
      <c r="CN4" s="167"/>
      <c r="CO4" s="167"/>
      <c r="CP4" s="167"/>
      <c r="CQ4" s="167"/>
      <c r="CR4" s="167"/>
      <c r="CS4" s="167"/>
      <c r="CT4" s="167"/>
      <c r="CU4" s="167"/>
      <c r="CV4" s="167"/>
      <c r="CW4" s="167"/>
      <c r="CX4" s="167"/>
      <c r="CY4" s="167"/>
      <c r="CZ4" s="167"/>
      <c r="DA4" s="167"/>
      <c r="DB4" s="167"/>
      <c r="DC4" s="167"/>
      <c r="DD4" s="167"/>
      <c r="DE4" s="167"/>
      <c r="DF4" s="167"/>
      <c r="DG4" s="167"/>
      <c r="DH4" s="167"/>
      <c r="DI4" s="167"/>
      <c r="DJ4" s="167"/>
      <c r="DK4" s="167"/>
      <c r="DL4" s="167"/>
      <c r="DM4" s="167"/>
      <c r="DN4" s="167"/>
      <c r="DO4" s="167"/>
      <c r="DP4" s="167"/>
      <c r="DQ4" s="167"/>
      <c r="DR4" s="167"/>
      <c r="DS4" s="167"/>
      <c r="DT4" s="167"/>
      <c r="DU4" s="167"/>
      <c r="DV4" s="167"/>
      <c r="DW4" s="167"/>
      <c r="DX4" s="167"/>
      <c r="DY4" s="167"/>
      <c r="DZ4" s="167"/>
      <c r="EA4" s="167"/>
      <c r="EB4" s="167"/>
      <c r="EC4" s="167"/>
      <c r="ED4" s="167"/>
      <c r="EE4" s="167"/>
      <c r="EF4" s="167"/>
      <c r="EG4" s="167"/>
      <c r="EH4" s="167"/>
      <c r="EI4" s="167"/>
      <c r="EJ4" s="167"/>
      <c r="EK4" s="167"/>
      <c r="EL4" s="167"/>
      <c r="EM4" s="167"/>
      <c r="EN4" s="167"/>
      <c r="EO4" s="167"/>
      <c r="EP4" s="167"/>
      <c r="EQ4" s="167"/>
      <c r="ER4" s="167"/>
      <c r="ES4" s="167"/>
      <c r="ET4" s="167"/>
      <c r="EU4" s="167"/>
      <c r="EV4" s="167"/>
      <c r="EW4" s="167"/>
      <c r="EX4" s="167"/>
      <c r="EY4" s="167"/>
      <c r="EZ4" s="167"/>
      <c r="FA4" s="167"/>
      <c r="FB4" s="167"/>
      <c r="FC4" s="167"/>
      <c r="FD4" s="167"/>
      <c r="FE4" s="167"/>
      <c r="FF4" s="167"/>
      <c r="FG4" s="167"/>
      <c r="FH4" s="167"/>
      <c r="FI4" s="167"/>
      <c r="FJ4" s="167"/>
      <c r="FK4" s="167"/>
      <c r="FL4" s="167"/>
      <c r="FM4" s="167"/>
      <c r="FN4" s="167"/>
      <c r="FO4" s="167"/>
      <c r="FP4" s="167"/>
      <c r="FQ4" s="167"/>
      <c r="FR4" s="167"/>
      <c r="FS4" s="167"/>
      <c r="FT4" s="167"/>
      <c r="FU4" s="167"/>
      <c r="FV4" s="167"/>
      <c r="FW4" s="167"/>
      <c r="FX4" s="167"/>
      <c r="FY4" s="167"/>
      <c r="FZ4" s="167"/>
      <c r="GA4" s="167"/>
      <c r="GB4" s="167"/>
      <c r="GC4" s="167"/>
      <c r="GD4" s="167"/>
      <c r="GE4" s="167"/>
      <c r="GF4" s="167"/>
      <c r="GG4" s="167"/>
      <c r="GH4" s="167"/>
      <c r="GI4" s="167"/>
      <c r="GJ4" s="167"/>
      <c r="GK4" s="167"/>
      <c r="GL4" s="167"/>
      <c r="GM4" s="167"/>
      <c r="GN4" s="167"/>
      <c r="GO4" s="167"/>
      <c r="GP4" s="167"/>
      <c r="GQ4" s="167"/>
      <c r="GR4" s="167"/>
      <c r="GS4" s="167"/>
      <c r="GT4" s="167"/>
      <c r="GU4" s="167"/>
      <c r="GV4" s="167"/>
      <c r="GW4" s="167"/>
      <c r="GX4" s="167"/>
      <c r="GY4" s="167"/>
      <c r="GZ4" s="167"/>
      <c r="HA4" s="167"/>
      <c r="HB4" s="167"/>
      <c r="HC4" s="167"/>
      <c r="HD4" s="167"/>
      <c r="HE4" s="167"/>
      <c r="HF4" s="167"/>
      <c r="HG4" s="167"/>
      <c r="HH4" s="167"/>
      <c r="HI4" s="167"/>
      <c r="HJ4" s="167"/>
      <c r="HK4" s="167"/>
      <c r="HL4" s="167"/>
      <c r="HM4" s="167"/>
      <c r="HN4" s="167"/>
      <c r="HO4" s="167"/>
      <c r="HP4" s="167"/>
      <c r="HQ4" s="167"/>
      <c r="HR4" s="167"/>
      <c r="HS4" s="167"/>
      <c r="HT4" s="167"/>
      <c r="HU4" s="167"/>
      <c r="HV4" s="167"/>
      <c r="HW4" s="167"/>
      <c r="HX4" s="167"/>
      <c r="HY4" s="167"/>
      <c r="HZ4" s="167"/>
      <c r="IA4" s="167"/>
      <c r="IB4" s="167"/>
      <c r="IC4" s="167"/>
      <c r="ID4" s="167"/>
      <c r="IE4" s="167"/>
      <c r="IF4" s="167"/>
      <c r="IG4" s="167"/>
      <c r="IH4" s="167"/>
      <c r="II4" s="167"/>
      <c r="IJ4" s="167"/>
      <c r="IK4" s="167"/>
      <c r="IL4" s="167"/>
      <c r="IM4" s="167"/>
      <c r="IN4" s="167"/>
      <c r="IO4" s="167"/>
      <c r="IP4" s="167"/>
      <c r="IQ4" s="167"/>
      <c r="IR4" s="167"/>
      <c r="IS4" s="167"/>
      <c r="IT4" s="167"/>
      <c r="IU4" s="167"/>
    </row>
    <row r="5" spans="1:255" s="127" customFormat="1">
      <c r="A5" s="58"/>
      <c r="B5" s="176"/>
      <c r="C5" s="177"/>
      <c r="D5" s="177"/>
      <c r="E5" s="171"/>
      <c r="F5" s="175"/>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c r="AS5" s="167"/>
      <c r="AT5" s="167"/>
      <c r="AU5" s="167"/>
      <c r="AV5" s="167"/>
      <c r="AW5" s="167"/>
      <c r="AX5" s="167"/>
      <c r="AY5" s="167"/>
      <c r="AZ5" s="167"/>
      <c r="BA5" s="167"/>
      <c r="BB5" s="167"/>
      <c r="BC5" s="167"/>
      <c r="BD5" s="167"/>
      <c r="BE5" s="167"/>
      <c r="BF5" s="167"/>
      <c r="BG5" s="167"/>
      <c r="BH5" s="167"/>
      <c r="BI5" s="167"/>
      <c r="BJ5" s="167"/>
      <c r="BK5" s="167"/>
      <c r="BL5" s="167"/>
      <c r="BM5" s="167"/>
      <c r="BN5" s="167"/>
      <c r="BO5" s="167"/>
      <c r="BP5" s="167"/>
      <c r="BQ5" s="167"/>
      <c r="BR5" s="167"/>
      <c r="BS5" s="167"/>
      <c r="BT5" s="167"/>
      <c r="BU5" s="167"/>
      <c r="BV5" s="167"/>
      <c r="BW5" s="167"/>
      <c r="BX5" s="167"/>
      <c r="BY5" s="167"/>
      <c r="BZ5" s="167"/>
      <c r="CA5" s="167"/>
      <c r="CB5" s="167"/>
      <c r="CC5" s="167"/>
      <c r="CD5" s="167"/>
      <c r="CE5" s="167"/>
      <c r="CF5" s="167"/>
      <c r="CG5" s="167"/>
      <c r="CH5" s="167"/>
      <c r="CI5" s="167"/>
      <c r="CJ5" s="167"/>
      <c r="CK5" s="167"/>
      <c r="CL5" s="167"/>
      <c r="CM5" s="167"/>
      <c r="CN5" s="167"/>
      <c r="CO5" s="167"/>
      <c r="CP5" s="167"/>
      <c r="CQ5" s="167"/>
      <c r="CR5" s="167"/>
      <c r="CS5" s="167"/>
      <c r="CT5" s="167"/>
      <c r="CU5" s="167"/>
      <c r="CV5" s="167"/>
      <c r="CW5" s="167"/>
      <c r="CX5" s="167"/>
      <c r="CY5" s="167"/>
      <c r="CZ5" s="167"/>
      <c r="DA5" s="167"/>
      <c r="DB5" s="167"/>
      <c r="DC5" s="167"/>
      <c r="DD5" s="167"/>
      <c r="DE5" s="167"/>
      <c r="DF5" s="167"/>
      <c r="DG5" s="167"/>
      <c r="DH5" s="167"/>
      <c r="DI5" s="167"/>
      <c r="DJ5" s="167"/>
      <c r="DK5" s="167"/>
      <c r="DL5" s="167"/>
      <c r="DM5" s="167"/>
      <c r="DN5" s="167"/>
      <c r="DO5" s="167"/>
      <c r="DP5" s="167"/>
      <c r="DQ5" s="167"/>
      <c r="DR5" s="167"/>
      <c r="DS5" s="167"/>
      <c r="DT5" s="167"/>
      <c r="DU5" s="167"/>
      <c r="DV5" s="167"/>
      <c r="DW5" s="167"/>
      <c r="DX5" s="167"/>
      <c r="DY5" s="167"/>
      <c r="DZ5" s="167"/>
      <c r="EA5" s="167"/>
      <c r="EB5" s="167"/>
      <c r="EC5" s="167"/>
      <c r="ED5" s="167"/>
      <c r="EE5" s="167"/>
      <c r="EF5" s="167"/>
      <c r="EG5" s="167"/>
      <c r="EH5" s="167"/>
      <c r="EI5" s="167"/>
      <c r="EJ5" s="167"/>
      <c r="EK5" s="167"/>
      <c r="EL5" s="167"/>
      <c r="EM5" s="167"/>
      <c r="EN5" s="167"/>
      <c r="EO5" s="167"/>
      <c r="EP5" s="167"/>
      <c r="EQ5" s="167"/>
      <c r="ER5" s="167"/>
      <c r="ES5" s="167"/>
      <c r="ET5" s="167"/>
      <c r="EU5" s="167"/>
      <c r="EV5" s="167"/>
      <c r="EW5" s="167"/>
      <c r="EX5" s="167"/>
      <c r="EY5" s="167"/>
      <c r="EZ5" s="167"/>
      <c r="FA5" s="167"/>
      <c r="FB5" s="167"/>
      <c r="FC5" s="167"/>
      <c r="FD5" s="167"/>
      <c r="FE5" s="167"/>
      <c r="FF5" s="167"/>
      <c r="FG5" s="167"/>
      <c r="FH5" s="167"/>
      <c r="FI5" s="167"/>
      <c r="FJ5" s="167"/>
      <c r="FK5" s="167"/>
      <c r="FL5" s="167"/>
      <c r="FM5" s="167"/>
      <c r="FN5" s="167"/>
      <c r="FO5" s="167"/>
      <c r="FP5" s="167"/>
      <c r="FQ5" s="167"/>
      <c r="FR5" s="167"/>
      <c r="FS5" s="167"/>
      <c r="FT5" s="167"/>
      <c r="FU5" s="167"/>
      <c r="FV5" s="167"/>
      <c r="FW5" s="167"/>
      <c r="FX5" s="167"/>
      <c r="FY5" s="167"/>
      <c r="FZ5" s="167"/>
      <c r="GA5" s="167"/>
      <c r="GB5" s="167"/>
      <c r="GC5" s="167"/>
      <c r="GD5" s="167"/>
      <c r="GE5" s="167"/>
      <c r="GF5" s="167"/>
      <c r="GG5" s="167"/>
      <c r="GH5" s="167"/>
      <c r="GI5" s="167"/>
      <c r="GJ5" s="167"/>
      <c r="GK5" s="167"/>
      <c r="GL5" s="167"/>
      <c r="GM5" s="167"/>
      <c r="GN5" s="167"/>
      <c r="GO5" s="167"/>
      <c r="GP5" s="167"/>
      <c r="GQ5" s="167"/>
      <c r="GR5" s="167"/>
      <c r="GS5" s="167"/>
      <c r="GT5" s="167"/>
      <c r="GU5" s="167"/>
      <c r="GV5" s="167"/>
      <c r="GW5" s="167"/>
      <c r="GX5" s="167"/>
      <c r="GY5" s="167"/>
      <c r="GZ5" s="167"/>
      <c r="HA5" s="167"/>
      <c r="HB5" s="167"/>
      <c r="HC5" s="167"/>
      <c r="HD5" s="167"/>
      <c r="HE5" s="167"/>
      <c r="HF5" s="167"/>
      <c r="HG5" s="167"/>
      <c r="HH5" s="167"/>
      <c r="HI5" s="167"/>
      <c r="HJ5" s="167"/>
      <c r="HK5" s="167"/>
      <c r="HL5" s="167"/>
      <c r="HM5" s="167"/>
      <c r="HN5" s="167"/>
      <c r="HO5" s="167"/>
      <c r="HP5" s="167"/>
      <c r="HQ5" s="167"/>
      <c r="HR5" s="167"/>
      <c r="HS5" s="167"/>
      <c r="HT5" s="167"/>
      <c r="HU5" s="167"/>
      <c r="HV5" s="167"/>
      <c r="HW5" s="167"/>
      <c r="HX5" s="167"/>
      <c r="HY5" s="167"/>
      <c r="HZ5" s="167"/>
      <c r="IA5" s="167"/>
      <c r="IB5" s="167"/>
      <c r="IC5" s="167"/>
      <c r="ID5" s="167"/>
      <c r="IE5" s="167"/>
      <c r="IF5" s="167"/>
      <c r="IG5" s="167"/>
      <c r="IH5" s="167"/>
      <c r="II5" s="167"/>
      <c r="IJ5" s="167"/>
      <c r="IK5" s="167"/>
      <c r="IL5" s="167"/>
      <c r="IM5" s="167"/>
      <c r="IN5" s="167"/>
      <c r="IO5" s="167"/>
      <c r="IP5" s="167"/>
      <c r="IQ5" s="167"/>
      <c r="IR5" s="167"/>
      <c r="IS5" s="167"/>
      <c r="IT5" s="167"/>
      <c r="IU5" s="167"/>
    </row>
    <row r="6" spans="1:255" s="127" customFormat="1" ht="243" customHeight="1">
      <c r="A6" s="58"/>
      <c r="B6" s="178" t="s">
        <v>882</v>
      </c>
      <c r="C6" s="177"/>
      <c r="D6" s="177"/>
      <c r="E6" s="171"/>
      <c r="F6" s="175"/>
      <c r="G6" s="167"/>
      <c r="H6" s="167"/>
      <c r="I6" s="167"/>
      <c r="J6" s="167"/>
      <c r="K6" s="167"/>
      <c r="L6" s="167"/>
      <c r="M6" s="167"/>
      <c r="N6" s="167"/>
      <c r="O6" s="167"/>
      <c r="P6" s="167"/>
      <c r="Q6" s="167"/>
      <c r="R6" s="167"/>
      <c r="S6" s="167"/>
      <c r="T6" s="167"/>
      <c r="U6" s="167"/>
      <c r="V6" s="167"/>
      <c r="W6" s="167"/>
      <c r="X6" s="167"/>
      <c r="Y6" s="167"/>
      <c r="Z6" s="167"/>
      <c r="AA6" s="167"/>
      <c r="AB6" s="167"/>
      <c r="AC6" s="167"/>
      <c r="AD6" s="167"/>
      <c r="AE6" s="167"/>
      <c r="AF6" s="167"/>
      <c r="AG6" s="167"/>
      <c r="AH6" s="167"/>
      <c r="AI6" s="167"/>
      <c r="AJ6" s="167"/>
      <c r="AK6" s="167"/>
      <c r="AL6" s="167"/>
      <c r="AM6" s="167"/>
      <c r="AN6" s="167"/>
      <c r="AO6" s="167"/>
      <c r="AP6" s="167"/>
      <c r="AQ6" s="167"/>
      <c r="AR6" s="167"/>
      <c r="AS6" s="167"/>
      <c r="AT6" s="167"/>
      <c r="AU6" s="167"/>
      <c r="AV6" s="167"/>
      <c r="AW6" s="167"/>
      <c r="AX6" s="167"/>
      <c r="AY6" s="167"/>
      <c r="AZ6" s="167"/>
      <c r="BA6" s="167"/>
      <c r="BB6" s="167"/>
      <c r="BC6" s="167"/>
      <c r="BD6" s="167"/>
      <c r="BE6" s="167"/>
      <c r="BF6" s="167"/>
      <c r="BG6" s="167"/>
      <c r="BH6" s="167"/>
      <c r="BI6" s="167"/>
      <c r="BJ6" s="167"/>
      <c r="BK6" s="167"/>
      <c r="BL6" s="167"/>
      <c r="BM6" s="167"/>
      <c r="BN6" s="167"/>
      <c r="BO6" s="167"/>
      <c r="BP6" s="167"/>
      <c r="BQ6" s="167"/>
      <c r="BR6" s="167"/>
      <c r="BS6" s="167"/>
      <c r="BT6" s="167"/>
      <c r="BU6" s="167"/>
      <c r="BV6" s="167"/>
      <c r="BW6" s="167"/>
      <c r="BX6" s="167"/>
      <c r="BY6" s="167"/>
      <c r="BZ6" s="167"/>
      <c r="CA6" s="167"/>
      <c r="CB6" s="167"/>
      <c r="CC6" s="167"/>
      <c r="CD6" s="167"/>
      <c r="CE6" s="167"/>
      <c r="CF6" s="167"/>
      <c r="CG6" s="167"/>
      <c r="CH6" s="167"/>
      <c r="CI6" s="167"/>
      <c r="CJ6" s="167"/>
      <c r="CK6" s="167"/>
      <c r="CL6" s="167"/>
      <c r="CM6" s="167"/>
      <c r="CN6" s="167"/>
      <c r="CO6" s="167"/>
      <c r="CP6" s="167"/>
      <c r="CQ6" s="167"/>
      <c r="CR6" s="167"/>
      <c r="CS6" s="167"/>
      <c r="CT6" s="167"/>
      <c r="CU6" s="167"/>
      <c r="CV6" s="167"/>
      <c r="CW6" s="167"/>
      <c r="CX6" s="167"/>
      <c r="CY6" s="167"/>
      <c r="CZ6" s="167"/>
      <c r="DA6" s="167"/>
      <c r="DB6" s="167"/>
      <c r="DC6" s="167"/>
      <c r="DD6" s="167"/>
      <c r="DE6" s="167"/>
      <c r="DF6" s="167"/>
      <c r="DG6" s="167"/>
      <c r="DH6" s="167"/>
      <c r="DI6" s="167"/>
      <c r="DJ6" s="167"/>
      <c r="DK6" s="167"/>
      <c r="DL6" s="167"/>
      <c r="DM6" s="167"/>
      <c r="DN6" s="167"/>
      <c r="DO6" s="167"/>
      <c r="DP6" s="167"/>
      <c r="DQ6" s="167"/>
      <c r="DR6" s="167"/>
      <c r="DS6" s="167"/>
      <c r="DT6" s="167"/>
      <c r="DU6" s="167"/>
      <c r="DV6" s="167"/>
      <c r="DW6" s="167"/>
      <c r="DX6" s="167"/>
      <c r="DY6" s="167"/>
      <c r="DZ6" s="167"/>
      <c r="EA6" s="167"/>
      <c r="EB6" s="167"/>
      <c r="EC6" s="167"/>
      <c r="ED6" s="167"/>
      <c r="EE6" s="167"/>
      <c r="EF6" s="167"/>
      <c r="EG6" s="167"/>
      <c r="EH6" s="167"/>
      <c r="EI6" s="167"/>
      <c r="EJ6" s="167"/>
      <c r="EK6" s="167"/>
      <c r="EL6" s="167"/>
      <c r="EM6" s="167"/>
      <c r="EN6" s="167"/>
      <c r="EO6" s="167"/>
      <c r="EP6" s="167"/>
      <c r="EQ6" s="167"/>
      <c r="ER6" s="167"/>
      <c r="ES6" s="167"/>
      <c r="ET6" s="167"/>
      <c r="EU6" s="167"/>
      <c r="EV6" s="167"/>
      <c r="EW6" s="167"/>
      <c r="EX6" s="167"/>
      <c r="EY6" s="167"/>
      <c r="EZ6" s="167"/>
      <c r="FA6" s="167"/>
      <c r="FB6" s="167"/>
      <c r="FC6" s="167"/>
      <c r="FD6" s="167"/>
      <c r="FE6" s="167"/>
      <c r="FF6" s="167"/>
      <c r="FG6" s="167"/>
      <c r="FH6" s="167"/>
      <c r="FI6" s="167"/>
      <c r="FJ6" s="167"/>
      <c r="FK6" s="167"/>
      <c r="FL6" s="167"/>
      <c r="FM6" s="167"/>
      <c r="FN6" s="167"/>
      <c r="FO6" s="167"/>
      <c r="FP6" s="167"/>
      <c r="FQ6" s="167"/>
      <c r="FR6" s="167"/>
      <c r="FS6" s="167"/>
      <c r="FT6" s="167"/>
      <c r="FU6" s="167"/>
      <c r="FV6" s="167"/>
      <c r="FW6" s="167"/>
      <c r="FX6" s="167"/>
      <c r="FY6" s="167"/>
      <c r="FZ6" s="167"/>
      <c r="GA6" s="167"/>
      <c r="GB6" s="167"/>
      <c r="GC6" s="167"/>
      <c r="GD6" s="167"/>
      <c r="GE6" s="167"/>
      <c r="GF6" s="167"/>
      <c r="GG6" s="167"/>
      <c r="GH6" s="167"/>
      <c r="GI6" s="167"/>
      <c r="GJ6" s="167"/>
      <c r="GK6" s="167"/>
      <c r="GL6" s="167"/>
      <c r="GM6" s="167"/>
      <c r="GN6" s="167"/>
      <c r="GO6" s="167"/>
      <c r="GP6" s="167"/>
      <c r="GQ6" s="167"/>
      <c r="GR6" s="167"/>
      <c r="GS6" s="167"/>
      <c r="GT6" s="167"/>
      <c r="GU6" s="167"/>
      <c r="GV6" s="167"/>
      <c r="GW6" s="167"/>
      <c r="GX6" s="167"/>
      <c r="GY6" s="167"/>
      <c r="GZ6" s="167"/>
      <c r="HA6" s="167"/>
      <c r="HB6" s="167"/>
      <c r="HC6" s="167"/>
      <c r="HD6" s="167"/>
      <c r="HE6" s="167"/>
      <c r="HF6" s="167"/>
      <c r="HG6" s="167"/>
      <c r="HH6" s="167"/>
      <c r="HI6" s="167"/>
      <c r="HJ6" s="167"/>
      <c r="HK6" s="167"/>
      <c r="HL6" s="167"/>
      <c r="HM6" s="167"/>
      <c r="HN6" s="167"/>
      <c r="HO6" s="167"/>
      <c r="HP6" s="167"/>
      <c r="HQ6" s="167"/>
      <c r="HR6" s="167"/>
      <c r="HS6" s="167"/>
      <c r="HT6" s="167"/>
      <c r="HU6" s="167"/>
      <c r="HV6" s="167"/>
      <c r="HW6" s="167"/>
      <c r="HX6" s="167"/>
      <c r="HY6" s="167"/>
      <c r="HZ6" s="167"/>
      <c r="IA6" s="167"/>
      <c r="IB6" s="167"/>
      <c r="IC6" s="167"/>
      <c r="ID6" s="167"/>
      <c r="IE6" s="167"/>
      <c r="IF6" s="167"/>
      <c r="IG6" s="167"/>
      <c r="IH6" s="167"/>
      <c r="II6" s="167"/>
      <c r="IJ6" s="167"/>
      <c r="IK6" s="167"/>
      <c r="IL6" s="167"/>
      <c r="IM6" s="167"/>
      <c r="IN6" s="167"/>
      <c r="IO6" s="167"/>
      <c r="IP6" s="167"/>
      <c r="IQ6" s="167"/>
      <c r="IR6" s="167"/>
      <c r="IS6" s="167"/>
      <c r="IT6" s="167"/>
      <c r="IU6" s="167"/>
    </row>
    <row r="8" spans="1:255" s="127" customFormat="1" ht="25.5">
      <c r="A8" s="58"/>
      <c r="B8" s="1088" t="s">
        <v>883</v>
      </c>
      <c r="C8" s="1089" t="s">
        <v>884</v>
      </c>
      <c r="D8" s="177"/>
      <c r="E8" s="171"/>
      <c r="F8" s="175"/>
      <c r="G8" s="167"/>
      <c r="H8" s="167"/>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7"/>
      <c r="AM8" s="167"/>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67"/>
      <c r="BR8" s="167"/>
      <c r="BS8" s="167"/>
      <c r="BT8" s="167"/>
      <c r="BU8" s="167"/>
      <c r="BV8" s="167"/>
      <c r="BW8" s="167"/>
      <c r="BX8" s="167"/>
      <c r="BY8" s="167"/>
      <c r="BZ8" s="167"/>
      <c r="CA8" s="167"/>
      <c r="CB8" s="167"/>
      <c r="CC8" s="167"/>
      <c r="CD8" s="167"/>
      <c r="CE8" s="167"/>
      <c r="CF8" s="167"/>
      <c r="CG8" s="167"/>
      <c r="CH8" s="167"/>
      <c r="CI8" s="167"/>
      <c r="CJ8" s="167"/>
      <c r="CK8" s="167"/>
      <c r="CL8" s="167"/>
      <c r="CM8" s="167"/>
      <c r="CN8" s="167"/>
      <c r="CO8" s="167"/>
      <c r="CP8" s="167"/>
      <c r="CQ8" s="167"/>
      <c r="CR8" s="167"/>
      <c r="CS8" s="167"/>
      <c r="CT8" s="167"/>
      <c r="CU8" s="167"/>
      <c r="CV8" s="167"/>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7"/>
      <c r="EA8" s="167"/>
      <c r="EB8" s="167"/>
      <c r="EC8" s="167"/>
      <c r="ED8" s="167"/>
      <c r="EE8" s="167"/>
      <c r="EF8" s="167"/>
      <c r="EG8" s="167"/>
      <c r="EH8" s="167"/>
      <c r="EI8" s="167"/>
      <c r="EJ8" s="167"/>
      <c r="EK8" s="167"/>
      <c r="EL8" s="167"/>
      <c r="EM8" s="167"/>
      <c r="EN8" s="167"/>
      <c r="EO8" s="167"/>
      <c r="EP8" s="167"/>
      <c r="EQ8" s="167"/>
      <c r="ER8" s="167"/>
      <c r="ES8" s="167"/>
      <c r="ET8" s="167"/>
      <c r="EU8" s="167"/>
      <c r="EV8" s="167"/>
      <c r="EW8" s="167"/>
      <c r="EX8" s="167"/>
      <c r="EY8" s="167"/>
      <c r="EZ8" s="167"/>
      <c r="FA8" s="167"/>
      <c r="FB8" s="167"/>
      <c r="FC8" s="167"/>
      <c r="FD8" s="167"/>
      <c r="FE8" s="167"/>
      <c r="FF8" s="167"/>
      <c r="FG8" s="167"/>
      <c r="FH8" s="167"/>
      <c r="FI8" s="167"/>
      <c r="FJ8" s="167"/>
      <c r="FK8" s="167"/>
      <c r="FL8" s="167"/>
      <c r="FM8" s="167"/>
      <c r="FN8" s="167"/>
      <c r="FO8" s="167"/>
      <c r="FP8" s="167"/>
      <c r="FQ8" s="167"/>
      <c r="FR8" s="167"/>
      <c r="FS8" s="167"/>
      <c r="FT8" s="167"/>
      <c r="FU8" s="167"/>
      <c r="FV8" s="167"/>
      <c r="FW8" s="167"/>
      <c r="FX8" s="167"/>
      <c r="FY8" s="167"/>
      <c r="FZ8" s="167"/>
      <c r="GA8" s="167"/>
      <c r="GB8" s="167"/>
      <c r="GC8" s="167"/>
      <c r="GD8" s="167"/>
      <c r="GE8" s="167"/>
      <c r="GF8" s="167"/>
      <c r="GG8" s="167"/>
      <c r="GH8" s="167"/>
      <c r="GI8" s="167"/>
      <c r="GJ8" s="167"/>
      <c r="GK8" s="167"/>
      <c r="GL8" s="167"/>
      <c r="GM8" s="167"/>
      <c r="GN8" s="167"/>
      <c r="GO8" s="167"/>
      <c r="GP8" s="167"/>
      <c r="GQ8" s="167"/>
      <c r="GR8" s="167"/>
      <c r="GS8" s="167"/>
      <c r="GT8" s="167"/>
      <c r="GU8" s="167"/>
      <c r="GV8" s="167"/>
      <c r="GW8" s="167"/>
      <c r="GX8" s="167"/>
      <c r="GY8" s="167"/>
      <c r="GZ8" s="167"/>
      <c r="HA8" s="167"/>
      <c r="HB8" s="167"/>
      <c r="HC8" s="167"/>
      <c r="HD8" s="167"/>
      <c r="HE8" s="167"/>
      <c r="HF8" s="167"/>
      <c r="HG8" s="167"/>
      <c r="HH8" s="167"/>
      <c r="HI8" s="167"/>
      <c r="HJ8" s="167"/>
      <c r="HK8" s="167"/>
      <c r="HL8" s="167"/>
      <c r="HM8" s="167"/>
      <c r="HN8" s="167"/>
      <c r="HO8" s="167"/>
      <c r="HP8" s="167"/>
      <c r="HQ8" s="167"/>
      <c r="HR8" s="167"/>
      <c r="HS8" s="167"/>
      <c r="HT8" s="167"/>
      <c r="HU8" s="167"/>
      <c r="HV8" s="167"/>
      <c r="HW8" s="167"/>
      <c r="HX8" s="167"/>
      <c r="HY8" s="167"/>
      <c r="HZ8" s="167"/>
      <c r="IA8" s="167"/>
      <c r="IB8" s="167"/>
      <c r="IC8" s="167"/>
      <c r="ID8" s="167"/>
      <c r="IE8" s="167"/>
      <c r="IF8" s="167"/>
      <c r="IG8" s="167"/>
      <c r="IH8" s="167"/>
      <c r="II8" s="167"/>
      <c r="IJ8" s="167"/>
      <c r="IK8" s="167"/>
      <c r="IL8" s="167"/>
      <c r="IM8" s="167"/>
      <c r="IN8" s="167"/>
      <c r="IO8" s="167"/>
      <c r="IP8" s="167"/>
      <c r="IQ8" s="167"/>
      <c r="IR8" s="167"/>
      <c r="IS8" s="167"/>
      <c r="IT8" s="167"/>
      <c r="IU8" s="167"/>
    </row>
    <row r="9" spans="1:255" s="127" customFormat="1" ht="30.75" customHeight="1">
      <c r="A9" s="179" t="s">
        <v>885</v>
      </c>
      <c r="B9" s="178" t="s">
        <v>2258</v>
      </c>
      <c r="C9" s="177"/>
      <c r="D9" s="177"/>
      <c r="E9" s="171"/>
      <c r="F9" s="175"/>
      <c r="G9" s="167"/>
      <c r="H9" s="167"/>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67"/>
      <c r="AR9" s="167"/>
      <c r="AS9" s="167"/>
      <c r="AT9" s="167"/>
      <c r="AU9" s="167"/>
      <c r="AV9" s="167"/>
      <c r="AW9" s="167"/>
      <c r="AX9" s="167"/>
      <c r="AY9" s="167"/>
      <c r="AZ9" s="167"/>
      <c r="BA9" s="167"/>
      <c r="BB9" s="167"/>
      <c r="BC9" s="167"/>
      <c r="BD9" s="167"/>
      <c r="BE9" s="167"/>
      <c r="BF9" s="167"/>
      <c r="BG9" s="167"/>
      <c r="BH9" s="167"/>
      <c r="BI9" s="167"/>
      <c r="BJ9" s="167"/>
      <c r="BK9" s="167"/>
      <c r="BL9" s="167"/>
      <c r="BM9" s="167"/>
      <c r="BN9" s="167"/>
      <c r="BO9" s="167"/>
      <c r="BP9" s="167"/>
      <c r="BQ9" s="167"/>
      <c r="BR9" s="167"/>
      <c r="BS9" s="167"/>
      <c r="BT9" s="167"/>
      <c r="BU9" s="167"/>
      <c r="BV9" s="167"/>
      <c r="BW9" s="167"/>
      <c r="BX9" s="167"/>
      <c r="BY9" s="167"/>
      <c r="BZ9" s="167"/>
      <c r="CA9" s="167"/>
      <c r="CB9" s="167"/>
      <c r="CC9" s="167"/>
      <c r="CD9" s="167"/>
      <c r="CE9" s="167"/>
      <c r="CF9" s="167"/>
      <c r="CG9" s="167"/>
      <c r="CH9" s="167"/>
      <c r="CI9" s="167"/>
      <c r="CJ9" s="167"/>
      <c r="CK9" s="167"/>
      <c r="CL9" s="167"/>
      <c r="CM9" s="167"/>
      <c r="CN9" s="167"/>
      <c r="CO9" s="167"/>
      <c r="CP9" s="167"/>
      <c r="CQ9" s="167"/>
      <c r="CR9" s="167"/>
      <c r="CS9" s="167"/>
      <c r="CT9" s="167"/>
      <c r="CU9" s="167"/>
      <c r="CV9" s="167"/>
      <c r="CW9" s="167"/>
      <c r="CX9" s="167"/>
      <c r="CY9" s="167"/>
      <c r="CZ9" s="167"/>
      <c r="DA9" s="167"/>
      <c r="DB9" s="167"/>
      <c r="DC9" s="167"/>
      <c r="DD9" s="167"/>
      <c r="DE9" s="167"/>
      <c r="DF9" s="167"/>
      <c r="DG9" s="167"/>
      <c r="DH9" s="167"/>
      <c r="DI9" s="167"/>
      <c r="DJ9" s="167"/>
      <c r="DK9" s="167"/>
      <c r="DL9" s="167"/>
      <c r="DM9" s="167"/>
      <c r="DN9" s="167"/>
      <c r="DO9" s="167"/>
      <c r="DP9" s="167"/>
      <c r="DQ9" s="167"/>
      <c r="DR9" s="167"/>
      <c r="DS9" s="167"/>
      <c r="DT9" s="167"/>
      <c r="DU9" s="167"/>
      <c r="DV9" s="167"/>
      <c r="DW9" s="167"/>
      <c r="DX9" s="167"/>
      <c r="DY9" s="167"/>
      <c r="DZ9" s="167"/>
      <c r="EA9" s="167"/>
      <c r="EB9" s="167"/>
      <c r="EC9" s="167"/>
      <c r="ED9" s="167"/>
      <c r="EE9" s="167"/>
      <c r="EF9" s="167"/>
      <c r="EG9" s="167"/>
      <c r="EH9" s="167"/>
      <c r="EI9" s="167"/>
      <c r="EJ9" s="167"/>
      <c r="EK9" s="167"/>
      <c r="EL9" s="167"/>
      <c r="EM9" s="167"/>
      <c r="EN9" s="167"/>
      <c r="EO9" s="167"/>
      <c r="EP9" s="167"/>
      <c r="EQ9" s="167"/>
      <c r="ER9" s="167"/>
      <c r="ES9" s="167"/>
      <c r="ET9" s="167"/>
      <c r="EU9" s="167"/>
      <c r="EV9" s="167"/>
      <c r="EW9" s="167"/>
      <c r="EX9" s="167"/>
      <c r="EY9" s="167"/>
      <c r="EZ9" s="167"/>
      <c r="FA9" s="167"/>
      <c r="FB9" s="167"/>
      <c r="FC9" s="167"/>
      <c r="FD9" s="167"/>
      <c r="FE9" s="167"/>
      <c r="FF9" s="167"/>
      <c r="FG9" s="167"/>
      <c r="FH9" s="167"/>
      <c r="FI9" s="167"/>
      <c r="FJ9" s="167"/>
      <c r="FK9" s="167"/>
      <c r="FL9" s="167"/>
      <c r="FM9" s="167"/>
      <c r="FN9" s="167"/>
      <c r="FO9" s="167"/>
      <c r="FP9" s="167"/>
      <c r="FQ9" s="167"/>
      <c r="FR9" s="167"/>
      <c r="FS9" s="167"/>
      <c r="FT9" s="167"/>
      <c r="FU9" s="167"/>
      <c r="FV9" s="167"/>
      <c r="FW9" s="167"/>
      <c r="FX9" s="167"/>
      <c r="FY9" s="167"/>
      <c r="FZ9" s="167"/>
      <c r="GA9" s="167"/>
      <c r="GB9" s="167"/>
      <c r="GC9" s="167"/>
      <c r="GD9" s="167"/>
      <c r="GE9" s="167"/>
      <c r="GF9" s="167"/>
      <c r="GG9" s="167"/>
      <c r="GH9" s="167"/>
      <c r="GI9" s="167"/>
      <c r="GJ9" s="167"/>
      <c r="GK9" s="167"/>
      <c r="GL9" s="167"/>
      <c r="GM9" s="167"/>
      <c r="GN9" s="167"/>
      <c r="GO9" s="167"/>
      <c r="GP9" s="167"/>
      <c r="GQ9" s="167"/>
      <c r="GR9" s="167"/>
      <c r="GS9" s="167"/>
      <c r="GT9" s="167"/>
      <c r="GU9" s="167"/>
      <c r="GV9" s="167"/>
      <c r="GW9" s="167"/>
      <c r="GX9" s="167"/>
      <c r="GY9" s="167"/>
      <c r="GZ9" s="167"/>
      <c r="HA9" s="167"/>
      <c r="HB9" s="167"/>
      <c r="HC9" s="167"/>
      <c r="HD9" s="167"/>
      <c r="HE9" s="167"/>
      <c r="HF9" s="167"/>
      <c r="HG9" s="167"/>
      <c r="HH9" s="167"/>
      <c r="HI9" s="167"/>
      <c r="HJ9" s="167"/>
      <c r="HK9" s="167"/>
      <c r="HL9" s="167"/>
      <c r="HM9" s="167"/>
      <c r="HN9" s="167"/>
      <c r="HO9" s="167"/>
      <c r="HP9" s="167"/>
      <c r="HQ9" s="167"/>
      <c r="HR9" s="167"/>
      <c r="HS9" s="167"/>
      <c r="HT9" s="167"/>
      <c r="HU9" s="167"/>
      <c r="HV9" s="167"/>
      <c r="HW9" s="167"/>
      <c r="HX9" s="167"/>
      <c r="HY9" s="167"/>
      <c r="HZ9" s="167"/>
      <c r="IA9" s="167"/>
      <c r="IB9" s="167"/>
      <c r="IC9" s="167"/>
      <c r="ID9" s="167"/>
      <c r="IE9" s="167"/>
      <c r="IF9" s="167"/>
      <c r="IG9" s="167"/>
      <c r="IH9" s="167"/>
      <c r="II9" s="167"/>
      <c r="IJ9" s="167"/>
      <c r="IK9" s="167"/>
      <c r="IL9" s="167"/>
      <c r="IM9" s="167"/>
      <c r="IN9" s="167"/>
      <c r="IO9" s="167"/>
      <c r="IP9" s="167"/>
      <c r="IQ9" s="167"/>
      <c r="IR9" s="167"/>
      <c r="IS9" s="167"/>
      <c r="IT9" s="167"/>
      <c r="IU9" s="167"/>
    </row>
    <row r="10" spans="1:255" s="127" customFormat="1">
      <c r="A10" s="58"/>
      <c r="B10" s="180">
        <v>150</v>
      </c>
      <c r="C10" s="783"/>
      <c r="D10" s="181">
        <f>B10*C10</f>
        <v>0</v>
      </c>
      <c r="E10" s="171"/>
      <c r="F10" s="175"/>
      <c r="G10" s="167"/>
      <c r="H10" s="167"/>
      <c r="I10" s="167"/>
      <c r="J10" s="167"/>
      <c r="K10" s="167"/>
      <c r="L10" s="167"/>
      <c r="M10" s="167"/>
      <c r="N10" s="167"/>
      <c r="O10" s="167"/>
      <c r="P10" s="167"/>
      <c r="Q10" s="167"/>
      <c r="R10" s="167"/>
      <c r="S10" s="167"/>
      <c r="T10" s="167"/>
      <c r="U10" s="167"/>
      <c r="V10" s="167"/>
      <c r="W10" s="167"/>
      <c r="X10" s="167"/>
      <c r="Y10" s="167"/>
      <c r="Z10" s="167"/>
      <c r="AA10" s="167"/>
      <c r="AB10" s="167"/>
      <c r="AC10" s="167"/>
      <c r="AD10" s="167"/>
      <c r="AE10" s="167"/>
      <c r="AF10" s="167"/>
      <c r="AG10" s="167"/>
      <c r="AH10" s="167"/>
      <c r="AI10" s="167"/>
      <c r="AJ10" s="167"/>
      <c r="AK10" s="167"/>
      <c r="AL10" s="167"/>
      <c r="AM10" s="167"/>
      <c r="AN10" s="167"/>
      <c r="AO10" s="167"/>
      <c r="AP10" s="167"/>
      <c r="AQ10" s="167"/>
      <c r="AR10" s="167"/>
      <c r="AS10" s="167"/>
      <c r="AT10" s="167"/>
      <c r="AU10" s="167"/>
      <c r="AV10" s="167"/>
      <c r="AW10" s="167"/>
      <c r="AX10" s="167"/>
      <c r="AY10" s="167"/>
      <c r="AZ10" s="167"/>
      <c r="BA10" s="167"/>
      <c r="BB10" s="167"/>
      <c r="BC10" s="167"/>
      <c r="BD10" s="167"/>
      <c r="BE10" s="167"/>
      <c r="BF10" s="167"/>
      <c r="BG10" s="167"/>
      <c r="BH10" s="167"/>
      <c r="BI10" s="167"/>
      <c r="BJ10" s="167"/>
      <c r="BK10" s="167"/>
      <c r="BL10" s="167"/>
      <c r="BM10" s="167"/>
      <c r="BN10" s="167"/>
      <c r="BO10" s="167"/>
      <c r="BP10" s="167"/>
      <c r="BQ10" s="167"/>
      <c r="BR10" s="167"/>
      <c r="BS10" s="167"/>
      <c r="BT10" s="167"/>
      <c r="BU10" s="167"/>
      <c r="BV10" s="167"/>
      <c r="BW10" s="167"/>
      <c r="BX10" s="167"/>
      <c r="BY10" s="167"/>
      <c r="BZ10" s="167"/>
      <c r="CA10" s="167"/>
      <c r="CB10" s="167"/>
      <c r="CC10" s="167"/>
      <c r="CD10" s="167"/>
      <c r="CE10" s="167"/>
      <c r="CF10" s="167"/>
      <c r="CG10" s="167"/>
      <c r="CH10" s="167"/>
      <c r="CI10" s="167"/>
      <c r="CJ10" s="167"/>
      <c r="CK10" s="167"/>
      <c r="CL10" s="167"/>
      <c r="CM10" s="167"/>
      <c r="CN10" s="167"/>
      <c r="CO10" s="167"/>
      <c r="CP10" s="167"/>
      <c r="CQ10" s="167"/>
      <c r="CR10" s="167"/>
      <c r="CS10" s="167"/>
      <c r="CT10" s="167"/>
      <c r="CU10" s="167"/>
      <c r="CV10" s="167"/>
      <c r="CW10" s="167"/>
      <c r="CX10" s="167"/>
      <c r="CY10" s="167"/>
      <c r="CZ10" s="167"/>
      <c r="DA10" s="167"/>
      <c r="DB10" s="167"/>
      <c r="DC10" s="167"/>
      <c r="DD10" s="167"/>
      <c r="DE10" s="167"/>
      <c r="DF10" s="167"/>
      <c r="DG10" s="167"/>
      <c r="DH10" s="167"/>
      <c r="DI10" s="167"/>
      <c r="DJ10" s="167"/>
      <c r="DK10" s="167"/>
      <c r="DL10" s="167"/>
      <c r="DM10" s="167"/>
      <c r="DN10" s="167"/>
      <c r="DO10" s="167"/>
      <c r="DP10" s="167"/>
      <c r="DQ10" s="167"/>
      <c r="DR10" s="167"/>
      <c r="DS10" s="167"/>
      <c r="DT10" s="167"/>
      <c r="DU10" s="167"/>
      <c r="DV10" s="167"/>
      <c r="DW10" s="167"/>
      <c r="DX10" s="167"/>
      <c r="DY10" s="167"/>
      <c r="DZ10" s="167"/>
      <c r="EA10" s="167"/>
      <c r="EB10" s="167"/>
      <c r="EC10" s="167"/>
      <c r="ED10" s="167"/>
      <c r="EE10" s="167"/>
      <c r="EF10" s="167"/>
      <c r="EG10" s="167"/>
      <c r="EH10" s="167"/>
      <c r="EI10" s="167"/>
      <c r="EJ10" s="167"/>
      <c r="EK10" s="167"/>
      <c r="EL10" s="167"/>
      <c r="EM10" s="167"/>
      <c r="EN10" s="167"/>
      <c r="EO10" s="167"/>
      <c r="EP10" s="167"/>
      <c r="EQ10" s="167"/>
      <c r="ER10" s="167"/>
      <c r="ES10" s="167"/>
      <c r="ET10" s="167"/>
      <c r="EU10" s="167"/>
      <c r="EV10" s="167"/>
      <c r="EW10" s="167"/>
      <c r="EX10" s="167"/>
      <c r="EY10" s="167"/>
      <c r="EZ10" s="167"/>
      <c r="FA10" s="167"/>
      <c r="FB10" s="167"/>
      <c r="FC10" s="167"/>
      <c r="FD10" s="167"/>
      <c r="FE10" s="167"/>
      <c r="FF10" s="167"/>
      <c r="FG10" s="167"/>
      <c r="FH10" s="167"/>
      <c r="FI10" s="167"/>
      <c r="FJ10" s="167"/>
      <c r="FK10" s="167"/>
      <c r="FL10" s="167"/>
      <c r="FM10" s="167"/>
      <c r="FN10" s="167"/>
      <c r="FO10" s="167"/>
      <c r="FP10" s="167"/>
      <c r="FQ10" s="167"/>
      <c r="FR10" s="167"/>
      <c r="FS10" s="167"/>
      <c r="FT10" s="167"/>
      <c r="FU10" s="167"/>
      <c r="FV10" s="167"/>
      <c r="FW10" s="167"/>
      <c r="FX10" s="167"/>
      <c r="FY10" s="167"/>
      <c r="FZ10" s="167"/>
      <c r="GA10" s="167"/>
      <c r="GB10" s="167"/>
      <c r="GC10" s="167"/>
      <c r="GD10" s="167"/>
      <c r="GE10" s="167"/>
      <c r="GF10" s="167"/>
      <c r="GG10" s="167"/>
      <c r="GH10" s="167"/>
      <c r="GI10" s="167"/>
      <c r="GJ10" s="167"/>
      <c r="GK10" s="167"/>
      <c r="GL10" s="167"/>
      <c r="GM10" s="167"/>
      <c r="GN10" s="167"/>
      <c r="GO10" s="167"/>
      <c r="GP10" s="167"/>
      <c r="GQ10" s="167"/>
      <c r="GR10" s="167"/>
      <c r="GS10" s="167"/>
      <c r="GT10" s="167"/>
      <c r="GU10" s="167"/>
      <c r="GV10" s="167"/>
      <c r="GW10" s="167"/>
      <c r="GX10" s="167"/>
      <c r="GY10" s="167"/>
      <c r="GZ10" s="167"/>
      <c r="HA10" s="167"/>
      <c r="HB10" s="167"/>
      <c r="HC10" s="167"/>
      <c r="HD10" s="167"/>
      <c r="HE10" s="167"/>
      <c r="HF10" s="167"/>
      <c r="HG10" s="167"/>
      <c r="HH10" s="167"/>
      <c r="HI10" s="167"/>
      <c r="HJ10" s="167"/>
      <c r="HK10" s="167"/>
      <c r="HL10" s="167"/>
      <c r="HM10" s="167"/>
      <c r="HN10" s="167"/>
      <c r="HO10" s="167"/>
      <c r="HP10" s="167"/>
      <c r="HQ10" s="167"/>
      <c r="HR10" s="167"/>
      <c r="HS10" s="167"/>
      <c r="HT10" s="167"/>
      <c r="HU10" s="167"/>
      <c r="HV10" s="167"/>
      <c r="HW10" s="167"/>
      <c r="HX10" s="167"/>
      <c r="HY10" s="167"/>
      <c r="HZ10" s="167"/>
      <c r="IA10" s="167"/>
      <c r="IB10" s="167"/>
      <c r="IC10" s="167"/>
      <c r="ID10" s="167"/>
      <c r="IE10" s="167"/>
      <c r="IF10" s="167"/>
      <c r="IG10" s="167"/>
      <c r="IH10" s="167"/>
      <c r="II10" s="167"/>
      <c r="IJ10" s="167"/>
      <c r="IK10" s="167"/>
      <c r="IL10" s="167"/>
      <c r="IM10" s="167"/>
      <c r="IN10" s="167"/>
      <c r="IO10" s="167"/>
      <c r="IP10" s="167"/>
      <c r="IQ10" s="167"/>
      <c r="IR10" s="167"/>
      <c r="IS10" s="167"/>
      <c r="IT10" s="167"/>
      <c r="IU10" s="167"/>
    </row>
    <row r="11" spans="1:255" s="127" customFormat="1" ht="30">
      <c r="A11" s="179" t="s">
        <v>886</v>
      </c>
      <c r="B11" s="1300" t="s">
        <v>2259</v>
      </c>
      <c r="C11" s="182"/>
      <c r="D11" s="182"/>
      <c r="E11" s="171"/>
      <c r="F11" s="175"/>
      <c r="G11" s="167"/>
      <c r="H11" s="167"/>
      <c r="I11" s="167"/>
      <c r="J11" s="167"/>
      <c r="K11" s="167"/>
      <c r="L11" s="167"/>
      <c r="M11" s="167"/>
      <c r="N11" s="167"/>
      <c r="O11" s="167"/>
      <c r="P11" s="167"/>
      <c r="Q11" s="167"/>
      <c r="R11" s="167"/>
      <c r="S11" s="167"/>
      <c r="T11" s="167"/>
      <c r="U11" s="167"/>
      <c r="V11" s="167"/>
      <c r="W11" s="167"/>
      <c r="X11" s="167"/>
      <c r="Y11" s="167"/>
      <c r="Z11" s="167"/>
      <c r="AA11" s="167"/>
      <c r="AB11" s="167"/>
      <c r="AC11" s="167"/>
      <c r="AD11" s="167"/>
      <c r="AE11" s="167"/>
      <c r="AF11" s="167"/>
      <c r="AG11" s="167"/>
      <c r="AH11" s="167"/>
      <c r="AI11" s="167"/>
      <c r="AJ11" s="167"/>
      <c r="AK11" s="167"/>
      <c r="AL11" s="167"/>
      <c r="AM11" s="167"/>
      <c r="AN11" s="167"/>
      <c r="AO11" s="167"/>
      <c r="AP11" s="167"/>
      <c r="AQ11" s="167"/>
      <c r="AR11" s="167"/>
      <c r="AS11" s="167"/>
      <c r="AT11" s="167"/>
      <c r="AU11" s="167"/>
      <c r="AV11" s="167"/>
      <c r="AW11" s="167"/>
      <c r="AX11" s="167"/>
      <c r="AY11" s="167"/>
      <c r="AZ11" s="167"/>
      <c r="BA11" s="167"/>
      <c r="BB11" s="167"/>
      <c r="BC11" s="167"/>
      <c r="BD11" s="167"/>
      <c r="BE11" s="167"/>
      <c r="BF11" s="167"/>
      <c r="BG11" s="167"/>
      <c r="BH11" s="167"/>
      <c r="BI11" s="167"/>
      <c r="BJ11" s="167"/>
      <c r="BK11" s="167"/>
      <c r="BL11" s="167"/>
      <c r="BM11" s="167"/>
      <c r="BN11" s="167"/>
      <c r="BO11" s="167"/>
      <c r="BP11" s="167"/>
      <c r="BQ11" s="167"/>
      <c r="BR11" s="167"/>
      <c r="BS11" s="167"/>
      <c r="BT11" s="167"/>
      <c r="BU11" s="167"/>
      <c r="BV11" s="167"/>
      <c r="BW11" s="167"/>
      <c r="BX11" s="167"/>
      <c r="BY11" s="167"/>
      <c r="BZ11" s="167"/>
      <c r="CA11" s="167"/>
      <c r="CB11" s="167"/>
      <c r="CC11" s="167"/>
      <c r="CD11" s="167"/>
      <c r="CE11" s="167"/>
      <c r="CF11" s="167"/>
      <c r="CG11" s="167"/>
      <c r="CH11" s="167"/>
      <c r="CI11" s="167"/>
      <c r="CJ11" s="167"/>
      <c r="CK11" s="167"/>
      <c r="CL11" s="167"/>
      <c r="CM11" s="167"/>
      <c r="CN11" s="167"/>
      <c r="CO11" s="167"/>
      <c r="CP11" s="167"/>
      <c r="CQ11" s="167"/>
      <c r="CR11" s="167"/>
      <c r="CS11" s="167"/>
      <c r="CT11" s="167"/>
      <c r="CU11" s="167"/>
      <c r="CV11" s="167"/>
      <c r="CW11" s="167"/>
      <c r="CX11" s="167"/>
      <c r="CY11" s="167"/>
      <c r="CZ11" s="167"/>
      <c r="DA11" s="167"/>
      <c r="DB11" s="167"/>
      <c r="DC11" s="167"/>
      <c r="DD11" s="167"/>
      <c r="DE11" s="167"/>
      <c r="DF11" s="167"/>
      <c r="DG11" s="167"/>
      <c r="DH11" s="167"/>
      <c r="DI11" s="167"/>
      <c r="DJ11" s="167"/>
      <c r="DK11" s="167"/>
      <c r="DL11" s="167"/>
      <c r="DM11" s="167"/>
      <c r="DN11" s="167"/>
      <c r="DO11" s="167"/>
      <c r="DP11" s="167"/>
      <c r="DQ11" s="167"/>
      <c r="DR11" s="167"/>
      <c r="DS11" s="167"/>
      <c r="DT11" s="167"/>
      <c r="DU11" s="167"/>
      <c r="DV11" s="167"/>
      <c r="DW11" s="167"/>
      <c r="DX11" s="167"/>
      <c r="DY11" s="167"/>
      <c r="DZ11" s="167"/>
      <c r="EA11" s="167"/>
      <c r="EB11" s="167"/>
      <c r="EC11" s="167"/>
      <c r="ED11" s="167"/>
      <c r="EE11" s="167"/>
      <c r="EF11" s="167"/>
      <c r="EG11" s="167"/>
      <c r="EH11" s="167"/>
      <c r="EI11" s="167"/>
      <c r="EJ11" s="167"/>
      <c r="EK11" s="167"/>
      <c r="EL11" s="167"/>
      <c r="EM11" s="167"/>
      <c r="EN11" s="167"/>
      <c r="EO11" s="167"/>
      <c r="EP11" s="167"/>
      <c r="EQ11" s="167"/>
      <c r="ER11" s="167"/>
      <c r="ES11" s="167"/>
      <c r="ET11" s="167"/>
      <c r="EU11" s="167"/>
      <c r="EV11" s="167"/>
      <c r="EW11" s="167"/>
      <c r="EX11" s="167"/>
      <c r="EY11" s="167"/>
      <c r="EZ11" s="167"/>
      <c r="FA11" s="167"/>
      <c r="FB11" s="167"/>
      <c r="FC11" s="167"/>
      <c r="FD11" s="167"/>
      <c r="FE11" s="167"/>
      <c r="FF11" s="167"/>
      <c r="FG11" s="167"/>
      <c r="FH11" s="167"/>
      <c r="FI11" s="167"/>
      <c r="FJ11" s="167"/>
      <c r="FK11" s="167"/>
      <c r="FL11" s="167"/>
      <c r="FM11" s="167"/>
      <c r="FN11" s="167"/>
      <c r="FO11" s="167"/>
      <c r="FP11" s="167"/>
      <c r="FQ11" s="167"/>
      <c r="FR11" s="167"/>
      <c r="FS11" s="167"/>
      <c r="FT11" s="167"/>
      <c r="FU11" s="167"/>
      <c r="FV11" s="167"/>
      <c r="FW11" s="167"/>
      <c r="FX11" s="167"/>
      <c r="FY11" s="167"/>
      <c r="FZ11" s="167"/>
      <c r="GA11" s="167"/>
      <c r="GB11" s="167"/>
      <c r="GC11" s="167"/>
      <c r="GD11" s="167"/>
      <c r="GE11" s="167"/>
      <c r="GF11" s="167"/>
      <c r="GG11" s="167"/>
      <c r="GH11" s="167"/>
      <c r="GI11" s="167"/>
      <c r="GJ11" s="167"/>
      <c r="GK11" s="167"/>
      <c r="GL11" s="167"/>
      <c r="GM11" s="167"/>
      <c r="GN11" s="167"/>
      <c r="GO11" s="167"/>
      <c r="GP11" s="167"/>
      <c r="GQ11" s="167"/>
      <c r="GR11" s="167"/>
      <c r="GS11" s="167"/>
      <c r="GT11" s="167"/>
      <c r="GU11" s="167"/>
      <c r="GV11" s="167"/>
      <c r="GW11" s="167"/>
      <c r="GX11" s="167"/>
      <c r="GY11" s="167"/>
      <c r="GZ11" s="167"/>
      <c r="HA11" s="167"/>
      <c r="HB11" s="167"/>
      <c r="HC11" s="167"/>
      <c r="HD11" s="167"/>
      <c r="HE11" s="167"/>
      <c r="HF11" s="167"/>
      <c r="HG11" s="167"/>
      <c r="HH11" s="167"/>
      <c r="HI11" s="167"/>
      <c r="HJ11" s="167"/>
      <c r="HK11" s="167"/>
      <c r="HL11" s="167"/>
      <c r="HM11" s="167"/>
      <c r="HN11" s="167"/>
      <c r="HO11" s="167"/>
      <c r="HP11" s="167"/>
      <c r="HQ11" s="167"/>
      <c r="HR11" s="167"/>
      <c r="HS11" s="167"/>
      <c r="HT11" s="167"/>
      <c r="HU11" s="167"/>
      <c r="HV11" s="167"/>
      <c r="HW11" s="167"/>
      <c r="HX11" s="167"/>
      <c r="HY11" s="167"/>
      <c r="HZ11" s="167"/>
      <c r="IA11" s="167"/>
      <c r="IB11" s="167"/>
      <c r="IC11" s="167"/>
      <c r="ID11" s="167"/>
      <c r="IE11" s="167"/>
      <c r="IF11" s="167"/>
      <c r="IG11" s="167"/>
      <c r="IH11" s="167"/>
      <c r="II11" s="167"/>
      <c r="IJ11" s="167"/>
      <c r="IK11" s="167"/>
      <c r="IL11" s="167"/>
      <c r="IM11" s="167"/>
      <c r="IN11" s="167"/>
      <c r="IO11" s="167"/>
      <c r="IP11" s="167"/>
      <c r="IQ11" s="167"/>
      <c r="IR11" s="167"/>
      <c r="IS11" s="167"/>
      <c r="IT11" s="167"/>
      <c r="IU11" s="167"/>
    </row>
    <row r="12" spans="1:255" s="127" customFormat="1">
      <c r="A12" s="58"/>
      <c r="B12" s="180">
        <v>150</v>
      </c>
      <c r="C12" s="783"/>
      <c r="D12" s="181">
        <f>B12*C12</f>
        <v>0</v>
      </c>
      <c r="E12" s="171"/>
      <c r="F12" s="175"/>
      <c r="G12" s="167"/>
      <c r="H12" s="167"/>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167"/>
      <c r="AR12" s="167"/>
      <c r="AS12" s="167"/>
      <c r="AT12" s="167"/>
      <c r="AU12" s="167"/>
      <c r="AV12" s="167"/>
      <c r="AW12" s="167"/>
      <c r="AX12" s="167"/>
      <c r="AY12" s="167"/>
      <c r="AZ12" s="167"/>
      <c r="BA12" s="167"/>
      <c r="BB12" s="167"/>
      <c r="BC12" s="167"/>
      <c r="BD12" s="167"/>
      <c r="BE12" s="167"/>
      <c r="BF12" s="167"/>
      <c r="BG12" s="167"/>
      <c r="BH12" s="167"/>
      <c r="BI12" s="167"/>
      <c r="BJ12" s="167"/>
      <c r="BK12" s="167"/>
      <c r="BL12" s="167"/>
      <c r="BM12" s="167"/>
      <c r="BN12" s="167"/>
      <c r="BO12" s="167"/>
      <c r="BP12" s="167"/>
      <c r="BQ12" s="167"/>
      <c r="BR12" s="167"/>
      <c r="BS12" s="167"/>
      <c r="BT12" s="167"/>
      <c r="BU12" s="167"/>
      <c r="BV12" s="167"/>
      <c r="BW12" s="167"/>
      <c r="BX12" s="167"/>
      <c r="BY12" s="167"/>
      <c r="BZ12" s="167"/>
      <c r="CA12" s="167"/>
      <c r="CB12" s="167"/>
      <c r="CC12" s="167"/>
      <c r="CD12" s="167"/>
      <c r="CE12" s="167"/>
      <c r="CF12" s="167"/>
      <c r="CG12" s="167"/>
      <c r="CH12" s="167"/>
      <c r="CI12" s="167"/>
      <c r="CJ12" s="167"/>
      <c r="CK12" s="167"/>
      <c r="CL12" s="167"/>
      <c r="CM12" s="167"/>
      <c r="CN12" s="167"/>
      <c r="CO12" s="167"/>
      <c r="CP12" s="167"/>
      <c r="CQ12" s="167"/>
      <c r="CR12" s="167"/>
      <c r="CS12" s="167"/>
      <c r="CT12" s="167"/>
      <c r="CU12" s="167"/>
      <c r="CV12" s="167"/>
      <c r="CW12" s="167"/>
      <c r="CX12" s="167"/>
      <c r="CY12" s="167"/>
      <c r="CZ12" s="167"/>
      <c r="DA12" s="167"/>
      <c r="DB12" s="167"/>
      <c r="DC12" s="167"/>
      <c r="DD12" s="167"/>
      <c r="DE12" s="167"/>
      <c r="DF12" s="167"/>
      <c r="DG12" s="167"/>
      <c r="DH12" s="167"/>
      <c r="DI12" s="167"/>
      <c r="DJ12" s="167"/>
      <c r="DK12" s="167"/>
      <c r="DL12" s="167"/>
      <c r="DM12" s="167"/>
      <c r="DN12" s="167"/>
      <c r="DO12" s="167"/>
      <c r="DP12" s="167"/>
      <c r="DQ12" s="167"/>
      <c r="DR12" s="167"/>
      <c r="DS12" s="167"/>
      <c r="DT12" s="167"/>
      <c r="DU12" s="167"/>
      <c r="DV12" s="167"/>
      <c r="DW12" s="167"/>
      <c r="DX12" s="167"/>
      <c r="DY12" s="167"/>
      <c r="DZ12" s="167"/>
      <c r="EA12" s="167"/>
      <c r="EB12" s="167"/>
      <c r="EC12" s="167"/>
      <c r="ED12" s="167"/>
      <c r="EE12" s="167"/>
      <c r="EF12" s="167"/>
      <c r="EG12" s="167"/>
      <c r="EH12" s="167"/>
      <c r="EI12" s="167"/>
      <c r="EJ12" s="167"/>
      <c r="EK12" s="167"/>
      <c r="EL12" s="167"/>
      <c r="EM12" s="167"/>
      <c r="EN12" s="167"/>
      <c r="EO12" s="167"/>
      <c r="EP12" s="167"/>
      <c r="EQ12" s="167"/>
      <c r="ER12" s="167"/>
      <c r="ES12" s="167"/>
      <c r="ET12" s="167"/>
      <c r="EU12" s="167"/>
      <c r="EV12" s="167"/>
      <c r="EW12" s="167"/>
      <c r="EX12" s="167"/>
      <c r="EY12" s="167"/>
      <c r="EZ12" s="167"/>
      <c r="FA12" s="167"/>
      <c r="FB12" s="167"/>
      <c r="FC12" s="167"/>
      <c r="FD12" s="167"/>
      <c r="FE12" s="167"/>
      <c r="FF12" s="167"/>
      <c r="FG12" s="167"/>
      <c r="FH12" s="167"/>
      <c r="FI12" s="167"/>
      <c r="FJ12" s="167"/>
      <c r="FK12" s="167"/>
      <c r="FL12" s="167"/>
      <c r="FM12" s="167"/>
      <c r="FN12" s="167"/>
      <c r="FO12" s="167"/>
      <c r="FP12" s="167"/>
      <c r="FQ12" s="167"/>
      <c r="FR12" s="167"/>
      <c r="FS12" s="167"/>
      <c r="FT12" s="167"/>
      <c r="FU12" s="167"/>
      <c r="FV12" s="167"/>
      <c r="FW12" s="167"/>
      <c r="FX12" s="167"/>
      <c r="FY12" s="167"/>
      <c r="FZ12" s="167"/>
      <c r="GA12" s="167"/>
      <c r="GB12" s="167"/>
      <c r="GC12" s="167"/>
      <c r="GD12" s="167"/>
      <c r="GE12" s="167"/>
      <c r="GF12" s="167"/>
      <c r="GG12" s="167"/>
      <c r="GH12" s="167"/>
      <c r="GI12" s="167"/>
      <c r="GJ12" s="167"/>
      <c r="GK12" s="167"/>
      <c r="GL12" s="167"/>
      <c r="GM12" s="167"/>
      <c r="GN12" s="167"/>
      <c r="GO12" s="167"/>
      <c r="GP12" s="167"/>
      <c r="GQ12" s="167"/>
      <c r="GR12" s="167"/>
      <c r="GS12" s="167"/>
      <c r="GT12" s="167"/>
      <c r="GU12" s="167"/>
      <c r="GV12" s="167"/>
      <c r="GW12" s="167"/>
      <c r="GX12" s="167"/>
      <c r="GY12" s="167"/>
      <c r="GZ12" s="167"/>
      <c r="HA12" s="167"/>
      <c r="HB12" s="167"/>
      <c r="HC12" s="167"/>
      <c r="HD12" s="167"/>
      <c r="HE12" s="167"/>
      <c r="HF12" s="167"/>
      <c r="HG12" s="167"/>
      <c r="HH12" s="167"/>
      <c r="HI12" s="167"/>
      <c r="HJ12" s="167"/>
      <c r="HK12" s="167"/>
      <c r="HL12" s="167"/>
      <c r="HM12" s="167"/>
      <c r="HN12" s="167"/>
      <c r="HO12" s="167"/>
      <c r="HP12" s="167"/>
      <c r="HQ12" s="167"/>
      <c r="HR12" s="167"/>
      <c r="HS12" s="167"/>
      <c r="HT12" s="167"/>
      <c r="HU12" s="167"/>
      <c r="HV12" s="167"/>
      <c r="HW12" s="167"/>
      <c r="HX12" s="167"/>
      <c r="HY12" s="167"/>
      <c r="HZ12" s="167"/>
      <c r="IA12" s="167"/>
      <c r="IB12" s="167"/>
      <c r="IC12" s="167"/>
      <c r="ID12" s="167"/>
      <c r="IE12" s="167"/>
      <c r="IF12" s="167"/>
      <c r="IG12" s="167"/>
      <c r="IH12" s="167"/>
      <c r="II12" s="167"/>
      <c r="IJ12" s="167"/>
      <c r="IK12" s="167"/>
      <c r="IL12" s="167"/>
      <c r="IM12" s="167"/>
      <c r="IN12" s="167"/>
      <c r="IO12" s="167"/>
      <c r="IP12" s="167"/>
      <c r="IQ12" s="167"/>
      <c r="IR12" s="167"/>
      <c r="IS12" s="167"/>
      <c r="IT12" s="167"/>
      <c r="IU12" s="167"/>
    </row>
    <row r="13" spans="1:255" s="127" customFormat="1" ht="15" customHeight="1">
      <c r="A13" s="179" t="s">
        <v>887</v>
      </c>
      <c r="B13" s="176" t="s">
        <v>2245</v>
      </c>
      <c r="C13" s="177"/>
      <c r="D13" s="177"/>
      <c r="E13" s="171"/>
      <c r="F13" s="175"/>
      <c r="G13" s="167"/>
      <c r="H13" s="167"/>
      <c r="I13" s="167"/>
      <c r="J13" s="167"/>
      <c r="K13" s="167"/>
      <c r="L13" s="167"/>
      <c r="M13" s="167"/>
      <c r="N13" s="167"/>
      <c r="O13" s="167"/>
      <c r="P13" s="167"/>
      <c r="Q13" s="167"/>
      <c r="R13" s="167"/>
      <c r="S13" s="167"/>
      <c r="T13" s="167"/>
      <c r="U13" s="167"/>
      <c r="V13" s="167"/>
      <c r="W13" s="167"/>
      <c r="X13" s="167"/>
      <c r="Y13" s="167"/>
      <c r="Z13" s="167"/>
      <c r="AA13" s="167"/>
      <c r="AB13" s="167"/>
      <c r="AC13" s="167"/>
      <c r="AD13" s="167"/>
      <c r="AE13" s="167"/>
      <c r="AF13" s="167"/>
      <c r="AG13" s="167"/>
      <c r="AH13" s="167"/>
      <c r="AI13" s="167"/>
      <c r="AJ13" s="167"/>
      <c r="AK13" s="167"/>
      <c r="AL13" s="167"/>
      <c r="AM13" s="167"/>
      <c r="AN13" s="167"/>
      <c r="AO13" s="167"/>
      <c r="AP13" s="167"/>
      <c r="AQ13" s="167"/>
      <c r="AR13" s="167"/>
      <c r="AS13" s="167"/>
      <c r="AT13" s="167"/>
      <c r="AU13" s="167"/>
      <c r="AV13" s="167"/>
      <c r="AW13" s="167"/>
      <c r="AX13" s="167"/>
      <c r="AY13" s="167"/>
      <c r="AZ13" s="167"/>
      <c r="BA13" s="167"/>
      <c r="BB13" s="167"/>
      <c r="BC13" s="167"/>
      <c r="BD13" s="167"/>
      <c r="BE13" s="167"/>
      <c r="BF13" s="167"/>
      <c r="BG13" s="167"/>
      <c r="BH13" s="167"/>
      <c r="BI13" s="167"/>
      <c r="BJ13" s="167"/>
      <c r="BK13" s="167"/>
      <c r="BL13" s="167"/>
      <c r="BM13" s="167"/>
      <c r="BN13" s="167"/>
      <c r="BO13" s="167"/>
      <c r="BP13" s="167"/>
      <c r="BQ13" s="167"/>
      <c r="BR13" s="167"/>
      <c r="BS13" s="167"/>
      <c r="BT13" s="167"/>
      <c r="BU13" s="167"/>
      <c r="BV13" s="167"/>
      <c r="BW13" s="167"/>
      <c r="BX13" s="167"/>
      <c r="BY13" s="167"/>
      <c r="BZ13" s="167"/>
      <c r="CA13" s="167"/>
      <c r="CB13" s="167"/>
      <c r="CC13" s="167"/>
      <c r="CD13" s="167"/>
      <c r="CE13" s="167"/>
      <c r="CF13" s="167"/>
      <c r="CG13" s="167"/>
      <c r="CH13" s="167"/>
      <c r="CI13" s="167"/>
      <c r="CJ13" s="167"/>
      <c r="CK13" s="167"/>
      <c r="CL13" s="167"/>
      <c r="CM13" s="167"/>
      <c r="CN13" s="167"/>
      <c r="CO13" s="167"/>
      <c r="CP13" s="167"/>
      <c r="CQ13" s="167"/>
      <c r="CR13" s="167"/>
      <c r="CS13" s="167"/>
      <c r="CT13" s="167"/>
      <c r="CU13" s="167"/>
      <c r="CV13" s="167"/>
      <c r="CW13" s="167"/>
      <c r="CX13" s="167"/>
      <c r="CY13" s="167"/>
      <c r="CZ13" s="167"/>
      <c r="DA13" s="167"/>
      <c r="DB13" s="167"/>
      <c r="DC13" s="167"/>
      <c r="DD13" s="167"/>
      <c r="DE13" s="167"/>
      <c r="DF13" s="167"/>
      <c r="DG13" s="167"/>
      <c r="DH13" s="167"/>
      <c r="DI13" s="167"/>
      <c r="DJ13" s="167"/>
      <c r="DK13" s="167"/>
      <c r="DL13" s="167"/>
      <c r="DM13" s="167"/>
      <c r="DN13" s="167"/>
      <c r="DO13" s="167"/>
      <c r="DP13" s="167"/>
      <c r="DQ13" s="167"/>
      <c r="DR13" s="167"/>
      <c r="DS13" s="167"/>
      <c r="DT13" s="167"/>
      <c r="DU13" s="167"/>
      <c r="DV13" s="167"/>
      <c r="DW13" s="167"/>
      <c r="DX13" s="167"/>
      <c r="DY13" s="167"/>
      <c r="DZ13" s="167"/>
      <c r="EA13" s="167"/>
      <c r="EB13" s="167"/>
      <c r="EC13" s="167"/>
      <c r="ED13" s="167"/>
      <c r="EE13" s="167"/>
      <c r="EF13" s="167"/>
      <c r="EG13" s="167"/>
      <c r="EH13" s="167"/>
      <c r="EI13" s="167"/>
      <c r="EJ13" s="167"/>
      <c r="EK13" s="167"/>
      <c r="EL13" s="167"/>
      <c r="EM13" s="167"/>
      <c r="EN13" s="167"/>
      <c r="EO13" s="167"/>
      <c r="EP13" s="167"/>
      <c r="EQ13" s="167"/>
      <c r="ER13" s="167"/>
      <c r="ES13" s="167"/>
      <c r="ET13" s="167"/>
      <c r="EU13" s="167"/>
      <c r="EV13" s="167"/>
      <c r="EW13" s="167"/>
      <c r="EX13" s="167"/>
      <c r="EY13" s="167"/>
      <c r="EZ13" s="167"/>
      <c r="FA13" s="167"/>
      <c r="FB13" s="167"/>
      <c r="FC13" s="167"/>
      <c r="FD13" s="167"/>
      <c r="FE13" s="167"/>
      <c r="FF13" s="167"/>
      <c r="FG13" s="167"/>
      <c r="FH13" s="167"/>
      <c r="FI13" s="167"/>
      <c r="FJ13" s="167"/>
      <c r="FK13" s="167"/>
      <c r="FL13" s="167"/>
      <c r="FM13" s="167"/>
      <c r="FN13" s="167"/>
      <c r="FO13" s="167"/>
      <c r="FP13" s="167"/>
      <c r="FQ13" s="167"/>
      <c r="FR13" s="167"/>
      <c r="FS13" s="167"/>
      <c r="FT13" s="167"/>
      <c r="FU13" s="167"/>
      <c r="FV13" s="167"/>
      <c r="FW13" s="167"/>
      <c r="FX13" s="167"/>
      <c r="FY13" s="167"/>
      <c r="FZ13" s="167"/>
      <c r="GA13" s="167"/>
      <c r="GB13" s="167"/>
      <c r="GC13" s="167"/>
      <c r="GD13" s="167"/>
      <c r="GE13" s="167"/>
      <c r="GF13" s="167"/>
      <c r="GG13" s="167"/>
      <c r="GH13" s="167"/>
      <c r="GI13" s="167"/>
      <c r="GJ13" s="167"/>
      <c r="GK13" s="167"/>
      <c r="GL13" s="167"/>
      <c r="GM13" s="167"/>
      <c r="GN13" s="167"/>
      <c r="GO13" s="167"/>
      <c r="GP13" s="167"/>
      <c r="GQ13" s="167"/>
      <c r="GR13" s="167"/>
      <c r="GS13" s="167"/>
      <c r="GT13" s="167"/>
      <c r="GU13" s="167"/>
      <c r="GV13" s="167"/>
      <c r="GW13" s="167"/>
      <c r="GX13" s="167"/>
      <c r="GY13" s="167"/>
      <c r="GZ13" s="167"/>
      <c r="HA13" s="167"/>
      <c r="HB13" s="167"/>
      <c r="HC13" s="167"/>
      <c r="HD13" s="167"/>
      <c r="HE13" s="167"/>
      <c r="HF13" s="167"/>
      <c r="HG13" s="167"/>
      <c r="HH13" s="167"/>
      <c r="HI13" s="167"/>
      <c r="HJ13" s="167"/>
      <c r="HK13" s="167"/>
      <c r="HL13" s="167"/>
      <c r="HM13" s="167"/>
      <c r="HN13" s="167"/>
      <c r="HO13" s="167"/>
      <c r="HP13" s="167"/>
      <c r="HQ13" s="167"/>
      <c r="HR13" s="167"/>
      <c r="HS13" s="167"/>
      <c r="HT13" s="167"/>
      <c r="HU13" s="167"/>
      <c r="HV13" s="167"/>
      <c r="HW13" s="167"/>
      <c r="HX13" s="167"/>
      <c r="HY13" s="167"/>
      <c r="HZ13" s="167"/>
      <c r="IA13" s="167"/>
      <c r="IB13" s="167"/>
      <c r="IC13" s="167"/>
      <c r="ID13" s="167"/>
      <c r="IE13" s="167"/>
      <c r="IF13" s="167"/>
      <c r="IG13" s="167"/>
      <c r="IH13" s="167"/>
      <c r="II13" s="167"/>
      <c r="IJ13" s="167"/>
      <c r="IK13" s="167"/>
      <c r="IL13" s="167"/>
      <c r="IM13" s="167"/>
      <c r="IN13" s="167"/>
      <c r="IO13" s="167"/>
      <c r="IP13" s="167"/>
      <c r="IQ13" s="167"/>
      <c r="IR13" s="167"/>
      <c r="IS13" s="167"/>
      <c r="IT13" s="167"/>
      <c r="IU13" s="167"/>
    </row>
    <row r="14" spans="1:255" s="127" customFormat="1">
      <c r="A14" s="58"/>
      <c r="B14" s="180">
        <v>72</v>
      </c>
      <c r="C14" s="783"/>
      <c r="D14" s="181">
        <f>B14*C14</f>
        <v>0</v>
      </c>
      <c r="E14" s="171"/>
      <c r="F14" s="175"/>
      <c r="G14" s="167"/>
      <c r="H14" s="167"/>
      <c r="I14" s="167"/>
      <c r="J14" s="167"/>
      <c r="K14" s="167"/>
      <c r="L14" s="167"/>
      <c r="M14" s="167"/>
      <c r="N14" s="167"/>
      <c r="O14" s="167"/>
      <c r="P14" s="167"/>
      <c r="Q14" s="167"/>
      <c r="R14" s="167"/>
      <c r="S14" s="167"/>
      <c r="T14" s="167"/>
      <c r="U14" s="167"/>
      <c r="V14" s="167"/>
      <c r="W14" s="167"/>
      <c r="X14" s="167"/>
      <c r="Y14" s="167"/>
      <c r="Z14" s="167"/>
      <c r="AA14" s="167"/>
      <c r="AB14" s="167"/>
      <c r="AC14" s="167"/>
      <c r="AD14" s="167"/>
      <c r="AE14" s="167"/>
      <c r="AF14" s="167"/>
      <c r="AG14" s="167"/>
      <c r="AH14" s="167"/>
      <c r="AI14" s="167"/>
      <c r="AJ14" s="167"/>
      <c r="AK14" s="167"/>
      <c r="AL14" s="167"/>
      <c r="AM14" s="167"/>
      <c r="AN14" s="167"/>
      <c r="AO14" s="167"/>
      <c r="AP14" s="167"/>
      <c r="AQ14" s="167"/>
      <c r="AR14" s="167"/>
      <c r="AS14" s="167"/>
      <c r="AT14" s="167"/>
      <c r="AU14" s="167"/>
      <c r="AV14" s="167"/>
      <c r="AW14" s="167"/>
      <c r="AX14" s="167"/>
      <c r="AY14" s="167"/>
      <c r="AZ14" s="167"/>
      <c r="BA14" s="167"/>
      <c r="BB14" s="167"/>
      <c r="BC14" s="167"/>
      <c r="BD14" s="167"/>
      <c r="BE14" s="167"/>
      <c r="BF14" s="167"/>
      <c r="BG14" s="167"/>
      <c r="BH14" s="167"/>
      <c r="BI14" s="167"/>
      <c r="BJ14" s="167"/>
      <c r="BK14" s="167"/>
      <c r="BL14" s="167"/>
      <c r="BM14" s="167"/>
      <c r="BN14" s="167"/>
      <c r="BO14" s="167"/>
      <c r="BP14" s="167"/>
      <c r="BQ14" s="167"/>
      <c r="BR14" s="167"/>
      <c r="BS14" s="167"/>
      <c r="BT14" s="167"/>
      <c r="BU14" s="167"/>
      <c r="BV14" s="167"/>
      <c r="BW14" s="167"/>
      <c r="BX14" s="167"/>
      <c r="BY14" s="167"/>
      <c r="BZ14" s="167"/>
      <c r="CA14" s="167"/>
      <c r="CB14" s="167"/>
      <c r="CC14" s="167"/>
      <c r="CD14" s="167"/>
      <c r="CE14" s="167"/>
      <c r="CF14" s="167"/>
      <c r="CG14" s="167"/>
      <c r="CH14" s="167"/>
      <c r="CI14" s="167"/>
      <c r="CJ14" s="167"/>
      <c r="CK14" s="167"/>
      <c r="CL14" s="167"/>
      <c r="CM14" s="167"/>
      <c r="CN14" s="167"/>
      <c r="CO14" s="167"/>
      <c r="CP14" s="167"/>
      <c r="CQ14" s="167"/>
      <c r="CR14" s="167"/>
      <c r="CS14" s="167"/>
      <c r="CT14" s="167"/>
      <c r="CU14" s="167"/>
      <c r="CV14" s="167"/>
      <c r="CW14" s="167"/>
      <c r="CX14" s="167"/>
      <c r="CY14" s="167"/>
      <c r="CZ14" s="167"/>
      <c r="DA14" s="167"/>
      <c r="DB14" s="167"/>
      <c r="DC14" s="167"/>
      <c r="DD14" s="167"/>
      <c r="DE14" s="167"/>
      <c r="DF14" s="167"/>
      <c r="DG14" s="167"/>
      <c r="DH14" s="167"/>
      <c r="DI14" s="167"/>
      <c r="DJ14" s="167"/>
      <c r="DK14" s="167"/>
      <c r="DL14" s="167"/>
      <c r="DM14" s="167"/>
      <c r="DN14" s="167"/>
      <c r="DO14" s="167"/>
      <c r="DP14" s="167"/>
      <c r="DQ14" s="167"/>
      <c r="DR14" s="167"/>
      <c r="DS14" s="167"/>
      <c r="DT14" s="167"/>
      <c r="DU14" s="167"/>
      <c r="DV14" s="167"/>
      <c r="DW14" s="167"/>
      <c r="DX14" s="167"/>
      <c r="DY14" s="167"/>
      <c r="DZ14" s="167"/>
      <c r="EA14" s="167"/>
      <c r="EB14" s="167"/>
      <c r="EC14" s="167"/>
      <c r="ED14" s="167"/>
      <c r="EE14" s="167"/>
      <c r="EF14" s="167"/>
      <c r="EG14" s="167"/>
      <c r="EH14" s="167"/>
      <c r="EI14" s="167"/>
      <c r="EJ14" s="167"/>
      <c r="EK14" s="167"/>
      <c r="EL14" s="167"/>
      <c r="EM14" s="167"/>
      <c r="EN14" s="167"/>
      <c r="EO14" s="167"/>
      <c r="EP14" s="167"/>
      <c r="EQ14" s="167"/>
      <c r="ER14" s="167"/>
      <c r="ES14" s="167"/>
      <c r="ET14" s="167"/>
      <c r="EU14" s="167"/>
      <c r="EV14" s="167"/>
      <c r="EW14" s="167"/>
      <c r="EX14" s="167"/>
      <c r="EY14" s="167"/>
      <c r="EZ14" s="167"/>
      <c r="FA14" s="167"/>
      <c r="FB14" s="167"/>
      <c r="FC14" s="167"/>
      <c r="FD14" s="167"/>
      <c r="FE14" s="167"/>
      <c r="FF14" s="167"/>
      <c r="FG14" s="167"/>
      <c r="FH14" s="167"/>
      <c r="FI14" s="167"/>
      <c r="FJ14" s="167"/>
      <c r="FK14" s="167"/>
      <c r="FL14" s="167"/>
      <c r="FM14" s="167"/>
      <c r="FN14" s="167"/>
      <c r="FO14" s="167"/>
      <c r="FP14" s="167"/>
      <c r="FQ14" s="167"/>
      <c r="FR14" s="167"/>
      <c r="FS14" s="167"/>
      <c r="FT14" s="167"/>
      <c r="FU14" s="167"/>
      <c r="FV14" s="167"/>
      <c r="FW14" s="167"/>
      <c r="FX14" s="167"/>
      <c r="FY14" s="167"/>
      <c r="FZ14" s="167"/>
      <c r="GA14" s="167"/>
      <c r="GB14" s="167"/>
      <c r="GC14" s="167"/>
      <c r="GD14" s="167"/>
      <c r="GE14" s="167"/>
      <c r="GF14" s="167"/>
      <c r="GG14" s="167"/>
      <c r="GH14" s="167"/>
      <c r="GI14" s="167"/>
      <c r="GJ14" s="167"/>
      <c r="GK14" s="167"/>
      <c r="GL14" s="167"/>
      <c r="GM14" s="167"/>
      <c r="GN14" s="167"/>
      <c r="GO14" s="167"/>
      <c r="GP14" s="167"/>
      <c r="GQ14" s="167"/>
      <c r="GR14" s="167"/>
      <c r="GS14" s="167"/>
      <c r="GT14" s="167"/>
      <c r="GU14" s="167"/>
      <c r="GV14" s="167"/>
      <c r="GW14" s="167"/>
      <c r="GX14" s="167"/>
      <c r="GY14" s="167"/>
      <c r="GZ14" s="167"/>
      <c r="HA14" s="167"/>
      <c r="HB14" s="167"/>
      <c r="HC14" s="167"/>
      <c r="HD14" s="167"/>
      <c r="HE14" s="167"/>
      <c r="HF14" s="167"/>
      <c r="HG14" s="167"/>
      <c r="HH14" s="167"/>
      <c r="HI14" s="167"/>
      <c r="HJ14" s="167"/>
      <c r="HK14" s="167"/>
      <c r="HL14" s="167"/>
      <c r="HM14" s="167"/>
      <c r="HN14" s="167"/>
      <c r="HO14" s="167"/>
      <c r="HP14" s="167"/>
      <c r="HQ14" s="167"/>
      <c r="HR14" s="167"/>
      <c r="HS14" s="167"/>
      <c r="HT14" s="167"/>
      <c r="HU14" s="167"/>
      <c r="HV14" s="167"/>
      <c r="HW14" s="167"/>
      <c r="HX14" s="167"/>
      <c r="HY14" s="167"/>
      <c r="HZ14" s="167"/>
      <c r="IA14" s="167"/>
      <c r="IB14" s="167"/>
      <c r="IC14" s="167"/>
      <c r="ID14" s="167"/>
      <c r="IE14" s="167"/>
      <c r="IF14" s="167"/>
      <c r="IG14" s="167"/>
      <c r="IH14" s="167"/>
      <c r="II14" s="167"/>
      <c r="IJ14" s="167"/>
      <c r="IK14" s="167"/>
      <c r="IL14" s="167"/>
      <c r="IM14" s="167"/>
      <c r="IN14" s="167"/>
      <c r="IO14" s="167"/>
      <c r="IP14" s="167"/>
      <c r="IQ14" s="167"/>
      <c r="IR14" s="167"/>
      <c r="IS14" s="167"/>
      <c r="IT14" s="167"/>
      <c r="IU14" s="167"/>
    </row>
    <row r="15" spans="1:255" s="127" customFormat="1">
      <c r="A15" s="179" t="s">
        <v>888</v>
      </c>
      <c r="B15" s="176" t="s">
        <v>2246</v>
      </c>
      <c r="C15" s="182"/>
      <c r="D15" s="182"/>
      <c r="E15" s="171"/>
      <c r="F15" s="175"/>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67"/>
      <c r="AR15" s="167"/>
      <c r="AS15" s="167"/>
      <c r="AT15" s="167"/>
      <c r="AU15" s="167"/>
      <c r="AV15" s="167"/>
      <c r="AW15" s="167"/>
      <c r="AX15" s="167"/>
      <c r="AY15" s="167"/>
      <c r="AZ15" s="167"/>
      <c r="BA15" s="167"/>
      <c r="BB15" s="167"/>
      <c r="BC15" s="167"/>
      <c r="BD15" s="167"/>
      <c r="BE15" s="167"/>
      <c r="BF15" s="167"/>
      <c r="BG15" s="167"/>
      <c r="BH15" s="167"/>
      <c r="BI15" s="167"/>
      <c r="BJ15" s="167"/>
      <c r="BK15" s="167"/>
      <c r="BL15" s="167"/>
      <c r="BM15" s="167"/>
      <c r="BN15" s="167"/>
      <c r="BO15" s="167"/>
      <c r="BP15" s="167"/>
      <c r="BQ15" s="167"/>
      <c r="BR15" s="167"/>
      <c r="BS15" s="167"/>
      <c r="BT15" s="167"/>
      <c r="BU15" s="167"/>
      <c r="BV15" s="167"/>
      <c r="BW15" s="167"/>
      <c r="BX15" s="167"/>
      <c r="BY15" s="167"/>
      <c r="BZ15" s="167"/>
      <c r="CA15" s="167"/>
      <c r="CB15" s="167"/>
      <c r="CC15" s="167"/>
      <c r="CD15" s="167"/>
      <c r="CE15" s="167"/>
      <c r="CF15" s="167"/>
      <c r="CG15" s="167"/>
      <c r="CH15" s="167"/>
      <c r="CI15" s="167"/>
      <c r="CJ15" s="167"/>
      <c r="CK15" s="167"/>
      <c r="CL15" s="167"/>
      <c r="CM15" s="167"/>
      <c r="CN15" s="167"/>
      <c r="CO15" s="167"/>
      <c r="CP15" s="167"/>
      <c r="CQ15" s="167"/>
      <c r="CR15" s="167"/>
      <c r="CS15" s="167"/>
      <c r="CT15" s="167"/>
      <c r="CU15" s="167"/>
      <c r="CV15" s="167"/>
      <c r="CW15" s="167"/>
      <c r="CX15" s="167"/>
      <c r="CY15" s="167"/>
      <c r="CZ15" s="167"/>
      <c r="DA15" s="167"/>
      <c r="DB15" s="167"/>
      <c r="DC15" s="167"/>
      <c r="DD15" s="167"/>
      <c r="DE15" s="167"/>
      <c r="DF15" s="167"/>
      <c r="DG15" s="167"/>
      <c r="DH15" s="167"/>
      <c r="DI15" s="167"/>
      <c r="DJ15" s="167"/>
      <c r="DK15" s="167"/>
      <c r="DL15" s="167"/>
      <c r="DM15" s="167"/>
      <c r="DN15" s="167"/>
      <c r="DO15" s="167"/>
      <c r="DP15" s="167"/>
      <c r="DQ15" s="167"/>
      <c r="DR15" s="167"/>
      <c r="DS15" s="167"/>
      <c r="DT15" s="167"/>
      <c r="DU15" s="167"/>
      <c r="DV15" s="167"/>
      <c r="DW15" s="167"/>
      <c r="DX15" s="167"/>
      <c r="DY15" s="167"/>
      <c r="DZ15" s="167"/>
      <c r="EA15" s="167"/>
      <c r="EB15" s="167"/>
      <c r="EC15" s="167"/>
      <c r="ED15" s="167"/>
      <c r="EE15" s="167"/>
      <c r="EF15" s="167"/>
      <c r="EG15" s="167"/>
      <c r="EH15" s="167"/>
      <c r="EI15" s="167"/>
      <c r="EJ15" s="167"/>
      <c r="EK15" s="167"/>
      <c r="EL15" s="167"/>
      <c r="EM15" s="167"/>
      <c r="EN15" s="167"/>
      <c r="EO15" s="167"/>
      <c r="EP15" s="167"/>
      <c r="EQ15" s="167"/>
      <c r="ER15" s="167"/>
      <c r="ES15" s="167"/>
      <c r="ET15" s="167"/>
      <c r="EU15" s="167"/>
      <c r="EV15" s="167"/>
      <c r="EW15" s="167"/>
      <c r="EX15" s="167"/>
      <c r="EY15" s="167"/>
      <c r="EZ15" s="167"/>
      <c r="FA15" s="167"/>
      <c r="FB15" s="167"/>
      <c r="FC15" s="167"/>
      <c r="FD15" s="167"/>
      <c r="FE15" s="167"/>
      <c r="FF15" s="167"/>
      <c r="FG15" s="167"/>
      <c r="FH15" s="167"/>
      <c r="FI15" s="167"/>
      <c r="FJ15" s="167"/>
      <c r="FK15" s="167"/>
      <c r="FL15" s="167"/>
      <c r="FM15" s="167"/>
      <c r="FN15" s="167"/>
      <c r="FO15" s="167"/>
      <c r="FP15" s="167"/>
      <c r="FQ15" s="167"/>
      <c r="FR15" s="167"/>
      <c r="FS15" s="167"/>
      <c r="FT15" s="167"/>
      <c r="FU15" s="167"/>
      <c r="FV15" s="167"/>
      <c r="FW15" s="167"/>
      <c r="FX15" s="167"/>
      <c r="FY15" s="167"/>
      <c r="FZ15" s="167"/>
      <c r="GA15" s="167"/>
      <c r="GB15" s="167"/>
      <c r="GC15" s="167"/>
      <c r="GD15" s="167"/>
      <c r="GE15" s="167"/>
      <c r="GF15" s="167"/>
      <c r="GG15" s="167"/>
      <c r="GH15" s="167"/>
      <c r="GI15" s="167"/>
      <c r="GJ15" s="167"/>
      <c r="GK15" s="167"/>
      <c r="GL15" s="167"/>
      <c r="GM15" s="167"/>
      <c r="GN15" s="167"/>
      <c r="GO15" s="167"/>
      <c r="GP15" s="167"/>
      <c r="GQ15" s="167"/>
      <c r="GR15" s="167"/>
      <c r="GS15" s="167"/>
      <c r="GT15" s="167"/>
      <c r="GU15" s="167"/>
      <c r="GV15" s="167"/>
      <c r="GW15" s="167"/>
      <c r="GX15" s="167"/>
      <c r="GY15" s="167"/>
      <c r="GZ15" s="167"/>
      <c r="HA15" s="167"/>
      <c r="HB15" s="167"/>
      <c r="HC15" s="167"/>
      <c r="HD15" s="167"/>
      <c r="HE15" s="167"/>
      <c r="HF15" s="167"/>
      <c r="HG15" s="167"/>
      <c r="HH15" s="167"/>
      <c r="HI15" s="167"/>
      <c r="HJ15" s="167"/>
      <c r="HK15" s="167"/>
      <c r="HL15" s="167"/>
      <c r="HM15" s="167"/>
      <c r="HN15" s="167"/>
      <c r="HO15" s="167"/>
      <c r="HP15" s="167"/>
      <c r="HQ15" s="167"/>
      <c r="HR15" s="167"/>
      <c r="HS15" s="167"/>
      <c r="HT15" s="167"/>
      <c r="HU15" s="167"/>
      <c r="HV15" s="167"/>
      <c r="HW15" s="167"/>
      <c r="HX15" s="167"/>
      <c r="HY15" s="167"/>
      <c r="HZ15" s="167"/>
      <c r="IA15" s="167"/>
      <c r="IB15" s="167"/>
      <c r="IC15" s="167"/>
      <c r="ID15" s="167"/>
      <c r="IE15" s="167"/>
      <c r="IF15" s="167"/>
      <c r="IG15" s="167"/>
      <c r="IH15" s="167"/>
      <c r="II15" s="167"/>
      <c r="IJ15" s="167"/>
      <c r="IK15" s="167"/>
      <c r="IL15" s="167"/>
      <c r="IM15" s="167"/>
      <c r="IN15" s="167"/>
      <c r="IO15" s="167"/>
      <c r="IP15" s="167"/>
      <c r="IQ15" s="167"/>
      <c r="IR15" s="167"/>
      <c r="IS15" s="167"/>
      <c r="IT15" s="167"/>
      <c r="IU15" s="167"/>
    </row>
    <row r="16" spans="1:255" s="127" customFormat="1">
      <c r="A16" s="58"/>
      <c r="B16" s="183">
        <v>216</v>
      </c>
      <c r="C16" s="784"/>
      <c r="D16" s="177">
        <f>B16*C16</f>
        <v>0</v>
      </c>
      <c r="E16" s="171"/>
      <c r="F16" s="175"/>
      <c r="G16" s="167"/>
      <c r="H16" s="167"/>
      <c r="I16" s="167"/>
      <c r="J16" s="167"/>
      <c r="K16" s="167"/>
      <c r="L16" s="167"/>
      <c r="M16" s="167"/>
      <c r="N16" s="167"/>
      <c r="O16" s="167"/>
      <c r="P16" s="167"/>
      <c r="Q16" s="167"/>
      <c r="R16" s="167"/>
      <c r="S16" s="167"/>
      <c r="T16" s="167"/>
      <c r="U16" s="167"/>
      <c r="V16" s="167"/>
      <c r="W16" s="167"/>
      <c r="X16" s="167"/>
      <c r="Y16" s="167"/>
      <c r="Z16" s="167"/>
      <c r="AA16" s="167"/>
      <c r="AB16" s="167"/>
      <c r="AC16" s="167"/>
      <c r="AD16" s="167"/>
      <c r="AE16" s="167"/>
      <c r="AF16" s="167"/>
      <c r="AG16" s="167"/>
      <c r="AH16" s="167"/>
      <c r="AI16" s="167"/>
      <c r="AJ16" s="167"/>
      <c r="AK16" s="167"/>
      <c r="AL16" s="167"/>
      <c r="AM16" s="167"/>
      <c r="AN16" s="167"/>
      <c r="AO16" s="167"/>
      <c r="AP16" s="167"/>
      <c r="AQ16" s="167"/>
      <c r="AR16" s="167"/>
      <c r="AS16" s="167"/>
      <c r="AT16" s="167"/>
      <c r="AU16" s="167"/>
      <c r="AV16" s="167"/>
      <c r="AW16" s="167"/>
      <c r="AX16" s="167"/>
      <c r="AY16" s="167"/>
      <c r="AZ16" s="167"/>
      <c r="BA16" s="167"/>
      <c r="BB16" s="167"/>
      <c r="BC16" s="167"/>
      <c r="BD16" s="167"/>
      <c r="BE16" s="167"/>
      <c r="BF16" s="167"/>
      <c r="BG16" s="167"/>
      <c r="BH16" s="167"/>
      <c r="BI16" s="167"/>
      <c r="BJ16" s="167"/>
      <c r="BK16" s="167"/>
      <c r="BL16" s="167"/>
      <c r="BM16" s="167"/>
      <c r="BN16" s="167"/>
      <c r="BO16" s="167"/>
      <c r="BP16" s="167"/>
      <c r="BQ16" s="167"/>
      <c r="BR16" s="167"/>
      <c r="BS16" s="167"/>
      <c r="BT16" s="167"/>
      <c r="BU16" s="167"/>
      <c r="BV16" s="167"/>
      <c r="BW16" s="167"/>
      <c r="BX16" s="167"/>
      <c r="BY16" s="167"/>
      <c r="BZ16" s="167"/>
      <c r="CA16" s="167"/>
      <c r="CB16" s="167"/>
      <c r="CC16" s="167"/>
      <c r="CD16" s="167"/>
      <c r="CE16" s="167"/>
      <c r="CF16" s="167"/>
      <c r="CG16" s="167"/>
      <c r="CH16" s="167"/>
      <c r="CI16" s="167"/>
      <c r="CJ16" s="167"/>
      <c r="CK16" s="167"/>
      <c r="CL16" s="167"/>
      <c r="CM16" s="167"/>
      <c r="CN16" s="167"/>
      <c r="CO16" s="167"/>
      <c r="CP16" s="167"/>
      <c r="CQ16" s="167"/>
      <c r="CR16" s="167"/>
      <c r="CS16" s="167"/>
      <c r="CT16" s="167"/>
      <c r="CU16" s="167"/>
      <c r="CV16" s="167"/>
      <c r="CW16" s="167"/>
      <c r="CX16" s="167"/>
      <c r="CY16" s="167"/>
      <c r="CZ16" s="167"/>
      <c r="DA16" s="167"/>
      <c r="DB16" s="167"/>
      <c r="DC16" s="167"/>
      <c r="DD16" s="167"/>
      <c r="DE16" s="167"/>
      <c r="DF16" s="167"/>
      <c r="DG16" s="167"/>
      <c r="DH16" s="167"/>
      <c r="DI16" s="167"/>
      <c r="DJ16" s="167"/>
      <c r="DK16" s="167"/>
      <c r="DL16" s="167"/>
      <c r="DM16" s="167"/>
      <c r="DN16" s="167"/>
      <c r="DO16" s="167"/>
      <c r="DP16" s="167"/>
      <c r="DQ16" s="167"/>
      <c r="DR16" s="167"/>
      <c r="DS16" s="167"/>
      <c r="DT16" s="167"/>
      <c r="DU16" s="167"/>
      <c r="DV16" s="167"/>
      <c r="DW16" s="167"/>
      <c r="DX16" s="167"/>
      <c r="DY16" s="167"/>
      <c r="DZ16" s="167"/>
      <c r="EA16" s="167"/>
      <c r="EB16" s="167"/>
      <c r="EC16" s="167"/>
      <c r="ED16" s="167"/>
      <c r="EE16" s="167"/>
      <c r="EF16" s="167"/>
      <c r="EG16" s="167"/>
      <c r="EH16" s="167"/>
      <c r="EI16" s="167"/>
      <c r="EJ16" s="167"/>
      <c r="EK16" s="167"/>
      <c r="EL16" s="167"/>
      <c r="EM16" s="167"/>
      <c r="EN16" s="167"/>
      <c r="EO16" s="167"/>
      <c r="EP16" s="167"/>
      <c r="EQ16" s="167"/>
      <c r="ER16" s="167"/>
      <c r="ES16" s="167"/>
      <c r="ET16" s="167"/>
      <c r="EU16" s="167"/>
      <c r="EV16" s="167"/>
      <c r="EW16" s="167"/>
      <c r="EX16" s="167"/>
      <c r="EY16" s="167"/>
      <c r="EZ16" s="167"/>
      <c r="FA16" s="167"/>
      <c r="FB16" s="167"/>
      <c r="FC16" s="167"/>
      <c r="FD16" s="167"/>
      <c r="FE16" s="167"/>
      <c r="FF16" s="167"/>
      <c r="FG16" s="167"/>
      <c r="FH16" s="167"/>
      <c r="FI16" s="167"/>
      <c r="FJ16" s="167"/>
      <c r="FK16" s="167"/>
      <c r="FL16" s="167"/>
      <c r="FM16" s="167"/>
      <c r="FN16" s="167"/>
      <c r="FO16" s="167"/>
      <c r="FP16" s="167"/>
      <c r="FQ16" s="167"/>
      <c r="FR16" s="167"/>
      <c r="FS16" s="167"/>
      <c r="FT16" s="167"/>
      <c r="FU16" s="167"/>
      <c r="FV16" s="167"/>
      <c r="FW16" s="167"/>
      <c r="FX16" s="167"/>
      <c r="FY16" s="167"/>
      <c r="FZ16" s="167"/>
      <c r="GA16" s="167"/>
      <c r="GB16" s="167"/>
      <c r="GC16" s="167"/>
      <c r="GD16" s="167"/>
      <c r="GE16" s="167"/>
      <c r="GF16" s="167"/>
      <c r="GG16" s="167"/>
      <c r="GH16" s="167"/>
      <c r="GI16" s="167"/>
      <c r="GJ16" s="167"/>
      <c r="GK16" s="167"/>
      <c r="GL16" s="167"/>
      <c r="GM16" s="167"/>
      <c r="GN16" s="167"/>
      <c r="GO16" s="167"/>
      <c r="GP16" s="167"/>
      <c r="GQ16" s="167"/>
      <c r="GR16" s="167"/>
      <c r="GS16" s="167"/>
      <c r="GT16" s="167"/>
      <c r="GU16" s="167"/>
      <c r="GV16" s="167"/>
      <c r="GW16" s="167"/>
      <c r="GX16" s="167"/>
      <c r="GY16" s="167"/>
      <c r="GZ16" s="167"/>
      <c r="HA16" s="167"/>
      <c r="HB16" s="167"/>
      <c r="HC16" s="167"/>
      <c r="HD16" s="167"/>
      <c r="HE16" s="167"/>
      <c r="HF16" s="167"/>
      <c r="HG16" s="167"/>
      <c r="HH16" s="167"/>
      <c r="HI16" s="167"/>
      <c r="HJ16" s="167"/>
      <c r="HK16" s="167"/>
      <c r="HL16" s="167"/>
      <c r="HM16" s="167"/>
      <c r="HN16" s="167"/>
      <c r="HO16" s="167"/>
      <c r="HP16" s="167"/>
      <c r="HQ16" s="167"/>
      <c r="HR16" s="167"/>
      <c r="HS16" s="167"/>
      <c r="HT16" s="167"/>
      <c r="HU16" s="167"/>
      <c r="HV16" s="167"/>
      <c r="HW16" s="167"/>
      <c r="HX16" s="167"/>
      <c r="HY16" s="167"/>
      <c r="HZ16" s="167"/>
      <c r="IA16" s="167"/>
      <c r="IB16" s="167"/>
      <c r="IC16" s="167"/>
      <c r="ID16" s="167"/>
      <c r="IE16" s="167"/>
      <c r="IF16" s="167"/>
      <c r="IG16" s="167"/>
      <c r="IH16" s="167"/>
      <c r="II16" s="167"/>
      <c r="IJ16" s="167"/>
      <c r="IK16" s="167"/>
      <c r="IL16" s="167"/>
      <c r="IM16" s="167"/>
      <c r="IN16" s="167"/>
      <c r="IO16" s="167"/>
      <c r="IP16" s="167"/>
      <c r="IQ16" s="167"/>
      <c r="IR16" s="167"/>
      <c r="IS16" s="167"/>
      <c r="IT16" s="167"/>
      <c r="IU16" s="167"/>
    </row>
    <row r="17" spans="1:255" s="127" customFormat="1">
      <c r="A17" s="179" t="s">
        <v>888</v>
      </c>
      <c r="B17" s="176" t="s">
        <v>2247</v>
      </c>
      <c r="C17" s="177"/>
      <c r="D17" s="177"/>
      <c r="E17" s="171"/>
      <c r="F17" s="175"/>
      <c r="G17" s="167"/>
      <c r="H17" s="167"/>
      <c r="I17" s="167"/>
      <c r="J17" s="167"/>
      <c r="K17" s="167"/>
      <c r="L17" s="167"/>
      <c r="M17" s="167"/>
      <c r="N17" s="167"/>
      <c r="O17" s="167"/>
      <c r="P17" s="167"/>
      <c r="Q17" s="167"/>
      <c r="R17" s="167"/>
      <c r="S17" s="167"/>
      <c r="T17" s="167"/>
      <c r="U17" s="167"/>
      <c r="V17" s="167"/>
      <c r="W17" s="167"/>
      <c r="X17" s="167"/>
      <c r="Y17" s="167"/>
      <c r="Z17" s="167"/>
      <c r="AA17" s="167"/>
      <c r="AB17" s="167"/>
      <c r="AC17" s="167"/>
      <c r="AD17" s="167"/>
      <c r="AE17" s="167"/>
      <c r="AF17" s="167"/>
      <c r="AG17" s="167"/>
      <c r="AH17" s="167"/>
      <c r="AI17" s="167"/>
      <c r="AJ17" s="167"/>
      <c r="AK17" s="167"/>
      <c r="AL17" s="167"/>
      <c r="AM17" s="167"/>
      <c r="AN17" s="167"/>
      <c r="AO17" s="167"/>
      <c r="AP17" s="167"/>
      <c r="AQ17" s="167"/>
      <c r="AR17" s="167"/>
      <c r="AS17" s="167"/>
      <c r="AT17" s="167"/>
      <c r="AU17" s="167"/>
      <c r="AV17" s="167"/>
      <c r="AW17" s="167"/>
      <c r="AX17" s="167"/>
      <c r="AY17" s="167"/>
      <c r="AZ17" s="167"/>
      <c r="BA17" s="167"/>
      <c r="BB17" s="167"/>
      <c r="BC17" s="167"/>
      <c r="BD17" s="167"/>
      <c r="BE17" s="167"/>
      <c r="BF17" s="167"/>
      <c r="BG17" s="167"/>
      <c r="BH17" s="167"/>
      <c r="BI17" s="167"/>
      <c r="BJ17" s="167"/>
      <c r="BK17" s="167"/>
      <c r="BL17" s="167"/>
      <c r="BM17" s="167"/>
      <c r="BN17" s="167"/>
      <c r="BO17" s="167"/>
      <c r="BP17" s="167"/>
      <c r="BQ17" s="167"/>
      <c r="BR17" s="167"/>
      <c r="BS17" s="167"/>
      <c r="BT17" s="167"/>
      <c r="BU17" s="167"/>
      <c r="BV17" s="167"/>
      <c r="BW17" s="167"/>
      <c r="BX17" s="167"/>
      <c r="BY17" s="167"/>
      <c r="BZ17" s="167"/>
      <c r="CA17" s="167"/>
      <c r="CB17" s="167"/>
      <c r="CC17" s="167"/>
      <c r="CD17" s="167"/>
      <c r="CE17" s="167"/>
      <c r="CF17" s="167"/>
      <c r="CG17" s="167"/>
      <c r="CH17" s="167"/>
      <c r="CI17" s="167"/>
      <c r="CJ17" s="167"/>
      <c r="CK17" s="167"/>
      <c r="CL17" s="167"/>
      <c r="CM17" s="167"/>
      <c r="CN17" s="167"/>
      <c r="CO17" s="167"/>
      <c r="CP17" s="167"/>
      <c r="CQ17" s="167"/>
      <c r="CR17" s="167"/>
      <c r="CS17" s="167"/>
      <c r="CT17" s="167"/>
      <c r="CU17" s="167"/>
      <c r="CV17" s="167"/>
      <c r="CW17" s="167"/>
      <c r="CX17" s="167"/>
      <c r="CY17" s="167"/>
      <c r="CZ17" s="167"/>
      <c r="DA17" s="167"/>
      <c r="DB17" s="167"/>
      <c r="DC17" s="167"/>
      <c r="DD17" s="167"/>
      <c r="DE17" s="167"/>
      <c r="DF17" s="167"/>
      <c r="DG17" s="167"/>
      <c r="DH17" s="167"/>
      <c r="DI17" s="167"/>
      <c r="DJ17" s="167"/>
      <c r="DK17" s="167"/>
      <c r="DL17" s="167"/>
      <c r="DM17" s="167"/>
      <c r="DN17" s="167"/>
      <c r="DO17" s="167"/>
      <c r="DP17" s="167"/>
      <c r="DQ17" s="167"/>
      <c r="DR17" s="167"/>
      <c r="DS17" s="167"/>
      <c r="DT17" s="167"/>
      <c r="DU17" s="167"/>
      <c r="DV17" s="167"/>
      <c r="DW17" s="167"/>
      <c r="DX17" s="167"/>
      <c r="DY17" s="167"/>
      <c r="DZ17" s="167"/>
      <c r="EA17" s="167"/>
      <c r="EB17" s="167"/>
      <c r="EC17" s="167"/>
      <c r="ED17" s="167"/>
      <c r="EE17" s="167"/>
      <c r="EF17" s="167"/>
      <c r="EG17" s="167"/>
      <c r="EH17" s="167"/>
      <c r="EI17" s="167"/>
      <c r="EJ17" s="167"/>
      <c r="EK17" s="167"/>
      <c r="EL17" s="167"/>
      <c r="EM17" s="167"/>
      <c r="EN17" s="167"/>
      <c r="EO17" s="167"/>
      <c r="EP17" s="167"/>
      <c r="EQ17" s="167"/>
      <c r="ER17" s="167"/>
      <c r="ES17" s="167"/>
      <c r="ET17" s="167"/>
      <c r="EU17" s="167"/>
      <c r="EV17" s="167"/>
      <c r="EW17" s="167"/>
      <c r="EX17" s="167"/>
      <c r="EY17" s="167"/>
      <c r="EZ17" s="167"/>
      <c r="FA17" s="167"/>
      <c r="FB17" s="167"/>
      <c r="FC17" s="167"/>
      <c r="FD17" s="167"/>
      <c r="FE17" s="167"/>
      <c r="FF17" s="167"/>
      <c r="FG17" s="167"/>
      <c r="FH17" s="167"/>
      <c r="FI17" s="167"/>
      <c r="FJ17" s="167"/>
      <c r="FK17" s="167"/>
      <c r="FL17" s="167"/>
      <c r="FM17" s="167"/>
      <c r="FN17" s="167"/>
      <c r="FO17" s="167"/>
      <c r="FP17" s="167"/>
      <c r="FQ17" s="167"/>
      <c r="FR17" s="167"/>
      <c r="FS17" s="167"/>
      <c r="FT17" s="167"/>
      <c r="FU17" s="167"/>
      <c r="FV17" s="167"/>
      <c r="FW17" s="167"/>
      <c r="FX17" s="167"/>
      <c r="FY17" s="167"/>
      <c r="FZ17" s="167"/>
      <c r="GA17" s="167"/>
      <c r="GB17" s="167"/>
      <c r="GC17" s="167"/>
      <c r="GD17" s="167"/>
      <c r="GE17" s="167"/>
      <c r="GF17" s="167"/>
      <c r="GG17" s="167"/>
      <c r="GH17" s="167"/>
      <c r="GI17" s="167"/>
      <c r="GJ17" s="167"/>
      <c r="GK17" s="167"/>
      <c r="GL17" s="167"/>
      <c r="GM17" s="167"/>
      <c r="GN17" s="167"/>
      <c r="GO17" s="167"/>
      <c r="GP17" s="167"/>
      <c r="GQ17" s="167"/>
      <c r="GR17" s="167"/>
      <c r="GS17" s="167"/>
      <c r="GT17" s="167"/>
      <c r="GU17" s="167"/>
      <c r="GV17" s="167"/>
      <c r="GW17" s="167"/>
      <c r="GX17" s="167"/>
      <c r="GY17" s="167"/>
      <c r="GZ17" s="167"/>
      <c r="HA17" s="167"/>
      <c r="HB17" s="167"/>
      <c r="HC17" s="167"/>
      <c r="HD17" s="167"/>
      <c r="HE17" s="167"/>
      <c r="HF17" s="167"/>
      <c r="HG17" s="167"/>
      <c r="HH17" s="167"/>
      <c r="HI17" s="167"/>
      <c r="HJ17" s="167"/>
      <c r="HK17" s="167"/>
      <c r="HL17" s="167"/>
      <c r="HM17" s="167"/>
      <c r="HN17" s="167"/>
      <c r="HO17" s="167"/>
      <c r="HP17" s="167"/>
      <c r="HQ17" s="167"/>
      <c r="HR17" s="167"/>
      <c r="HS17" s="167"/>
      <c r="HT17" s="167"/>
      <c r="HU17" s="167"/>
      <c r="HV17" s="167"/>
      <c r="HW17" s="167"/>
      <c r="HX17" s="167"/>
      <c r="HY17" s="167"/>
      <c r="HZ17" s="167"/>
      <c r="IA17" s="167"/>
      <c r="IB17" s="167"/>
      <c r="IC17" s="167"/>
      <c r="ID17" s="167"/>
      <c r="IE17" s="167"/>
      <c r="IF17" s="167"/>
      <c r="IG17" s="167"/>
      <c r="IH17" s="167"/>
      <c r="II17" s="167"/>
      <c r="IJ17" s="167"/>
      <c r="IK17" s="167"/>
      <c r="IL17" s="167"/>
      <c r="IM17" s="167"/>
      <c r="IN17" s="167"/>
      <c r="IO17" s="167"/>
      <c r="IP17" s="167"/>
      <c r="IQ17" s="167"/>
      <c r="IR17" s="167"/>
      <c r="IS17" s="167"/>
      <c r="IT17" s="167"/>
      <c r="IU17" s="167"/>
    </row>
    <row r="18" spans="1:255" s="127" customFormat="1">
      <c r="A18" s="58"/>
      <c r="B18" s="180">
        <v>72</v>
      </c>
      <c r="C18" s="783"/>
      <c r="D18" s="181">
        <f>B18*C18</f>
        <v>0</v>
      </c>
      <c r="E18" s="171"/>
      <c r="F18" s="175"/>
      <c r="G18" s="167"/>
      <c r="H18" s="167"/>
      <c r="I18" s="167"/>
      <c r="J18" s="167"/>
      <c r="K18" s="167"/>
      <c r="L18" s="167"/>
      <c r="M18" s="167"/>
      <c r="N18" s="167"/>
      <c r="O18" s="167"/>
      <c r="P18" s="167"/>
      <c r="Q18" s="167"/>
      <c r="R18" s="167"/>
      <c r="S18" s="167"/>
      <c r="T18" s="167"/>
      <c r="U18" s="167"/>
      <c r="V18" s="167"/>
      <c r="W18" s="167"/>
      <c r="X18" s="167"/>
      <c r="Y18" s="167"/>
      <c r="Z18" s="167"/>
      <c r="AA18" s="167"/>
      <c r="AB18" s="167"/>
      <c r="AC18" s="167"/>
      <c r="AD18" s="167"/>
      <c r="AE18" s="167"/>
      <c r="AF18" s="167"/>
      <c r="AG18" s="167"/>
      <c r="AH18" s="167"/>
      <c r="AI18" s="167"/>
      <c r="AJ18" s="167"/>
      <c r="AK18" s="167"/>
      <c r="AL18" s="167"/>
      <c r="AM18" s="167"/>
      <c r="AN18" s="167"/>
      <c r="AO18" s="167"/>
      <c r="AP18" s="167"/>
      <c r="AQ18" s="167"/>
      <c r="AR18" s="167"/>
      <c r="AS18" s="167"/>
      <c r="AT18" s="167"/>
      <c r="AU18" s="167"/>
      <c r="AV18" s="167"/>
      <c r="AW18" s="167"/>
      <c r="AX18" s="167"/>
      <c r="AY18" s="167"/>
      <c r="AZ18" s="167"/>
      <c r="BA18" s="167"/>
      <c r="BB18" s="167"/>
      <c r="BC18" s="167"/>
      <c r="BD18" s="167"/>
      <c r="BE18" s="167"/>
      <c r="BF18" s="167"/>
      <c r="BG18" s="167"/>
      <c r="BH18" s="167"/>
      <c r="BI18" s="167"/>
      <c r="BJ18" s="167"/>
      <c r="BK18" s="167"/>
      <c r="BL18" s="167"/>
      <c r="BM18" s="167"/>
      <c r="BN18" s="167"/>
      <c r="BO18" s="167"/>
      <c r="BP18" s="167"/>
      <c r="BQ18" s="167"/>
      <c r="BR18" s="167"/>
      <c r="BS18" s="167"/>
      <c r="BT18" s="167"/>
      <c r="BU18" s="167"/>
      <c r="BV18" s="167"/>
      <c r="BW18" s="167"/>
      <c r="BX18" s="167"/>
      <c r="BY18" s="167"/>
      <c r="BZ18" s="167"/>
      <c r="CA18" s="167"/>
      <c r="CB18" s="167"/>
      <c r="CC18" s="167"/>
      <c r="CD18" s="167"/>
      <c r="CE18" s="167"/>
      <c r="CF18" s="167"/>
      <c r="CG18" s="167"/>
      <c r="CH18" s="167"/>
      <c r="CI18" s="167"/>
      <c r="CJ18" s="167"/>
      <c r="CK18" s="167"/>
      <c r="CL18" s="167"/>
      <c r="CM18" s="167"/>
      <c r="CN18" s="167"/>
      <c r="CO18" s="167"/>
      <c r="CP18" s="167"/>
      <c r="CQ18" s="167"/>
      <c r="CR18" s="167"/>
      <c r="CS18" s="167"/>
      <c r="CT18" s="167"/>
      <c r="CU18" s="167"/>
      <c r="CV18" s="167"/>
      <c r="CW18" s="167"/>
      <c r="CX18" s="167"/>
      <c r="CY18" s="167"/>
      <c r="CZ18" s="167"/>
      <c r="DA18" s="167"/>
      <c r="DB18" s="167"/>
      <c r="DC18" s="167"/>
      <c r="DD18" s="167"/>
      <c r="DE18" s="167"/>
      <c r="DF18" s="167"/>
      <c r="DG18" s="167"/>
      <c r="DH18" s="167"/>
      <c r="DI18" s="167"/>
      <c r="DJ18" s="167"/>
      <c r="DK18" s="167"/>
      <c r="DL18" s="167"/>
      <c r="DM18" s="167"/>
      <c r="DN18" s="167"/>
      <c r="DO18" s="167"/>
      <c r="DP18" s="167"/>
      <c r="DQ18" s="167"/>
      <c r="DR18" s="167"/>
      <c r="DS18" s="167"/>
      <c r="DT18" s="167"/>
      <c r="DU18" s="167"/>
      <c r="DV18" s="167"/>
      <c r="DW18" s="167"/>
      <c r="DX18" s="167"/>
      <c r="DY18" s="167"/>
      <c r="DZ18" s="167"/>
      <c r="EA18" s="167"/>
      <c r="EB18" s="167"/>
      <c r="EC18" s="167"/>
      <c r="ED18" s="167"/>
      <c r="EE18" s="167"/>
      <c r="EF18" s="167"/>
      <c r="EG18" s="167"/>
      <c r="EH18" s="167"/>
      <c r="EI18" s="167"/>
      <c r="EJ18" s="167"/>
      <c r="EK18" s="167"/>
      <c r="EL18" s="167"/>
      <c r="EM18" s="167"/>
      <c r="EN18" s="167"/>
      <c r="EO18" s="167"/>
      <c r="EP18" s="167"/>
      <c r="EQ18" s="167"/>
      <c r="ER18" s="167"/>
      <c r="ES18" s="167"/>
      <c r="ET18" s="167"/>
      <c r="EU18" s="167"/>
      <c r="EV18" s="167"/>
      <c r="EW18" s="167"/>
      <c r="EX18" s="167"/>
      <c r="EY18" s="167"/>
      <c r="EZ18" s="167"/>
      <c r="FA18" s="167"/>
      <c r="FB18" s="167"/>
      <c r="FC18" s="167"/>
      <c r="FD18" s="167"/>
      <c r="FE18" s="167"/>
      <c r="FF18" s="167"/>
      <c r="FG18" s="167"/>
      <c r="FH18" s="167"/>
      <c r="FI18" s="167"/>
      <c r="FJ18" s="167"/>
      <c r="FK18" s="167"/>
      <c r="FL18" s="167"/>
      <c r="FM18" s="167"/>
      <c r="FN18" s="167"/>
      <c r="FO18" s="167"/>
      <c r="FP18" s="167"/>
      <c r="FQ18" s="167"/>
      <c r="FR18" s="167"/>
      <c r="FS18" s="167"/>
      <c r="FT18" s="167"/>
      <c r="FU18" s="167"/>
      <c r="FV18" s="167"/>
      <c r="FW18" s="167"/>
      <c r="FX18" s="167"/>
      <c r="FY18" s="167"/>
      <c r="FZ18" s="167"/>
      <c r="GA18" s="167"/>
      <c r="GB18" s="167"/>
      <c r="GC18" s="167"/>
      <c r="GD18" s="167"/>
      <c r="GE18" s="167"/>
      <c r="GF18" s="167"/>
      <c r="GG18" s="167"/>
      <c r="GH18" s="167"/>
      <c r="GI18" s="167"/>
      <c r="GJ18" s="167"/>
      <c r="GK18" s="167"/>
      <c r="GL18" s="167"/>
      <c r="GM18" s="167"/>
      <c r="GN18" s="167"/>
      <c r="GO18" s="167"/>
      <c r="GP18" s="167"/>
      <c r="GQ18" s="167"/>
      <c r="GR18" s="167"/>
      <c r="GS18" s="167"/>
      <c r="GT18" s="167"/>
      <c r="GU18" s="167"/>
      <c r="GV18" s="167"/>
      <c r="GW18" s="167"/>
      <c r="GX18" s="167"/>
      <c r="GY18" s="167"/>
      <c r="GZ18" s="167"/>
      <c r="HA18" s="167"/>
      <c r="HB18" s="167"/>
      <c r="HC18" s="167"/>
      <c r="HD18" s="167"/>
      <c r="HE18" s="167"/>
      <c r="HF18" s="167"/>
      <c r="HG18" s="167"/>
      <c r="HH18" s="167"/>
      <c r="HI18" s="167"/>
      <c r="HJ18" s="167"/>
      <c r="HK18" s="167"/>
      <c r="HL18" s="167"/>
      <c r="HM18" s="167"/>
      <c r="HN18" s="167"/>
      <c r="HO18" s="167"/>
      <c r="HP18" s="167"/>
      <c r="HQ18" s="167"/>
      <c r="HR18" s="167"/>
      <c r="HS18" s="167"/>
      <c r="HT18" s="167"/>
      <c r="HU18" s="167"/>
      <c r="HV18" s="167"/>
      <c r="HW18" s="167"/>
      <c r="HX18" s="167"/>
      <c r="HY18" s="167"/>
      <c r="HZ18" s="167"/>
      <c r="IA18" s="167"/>
      <c r="IB18" s="167"/>
      <c r="IC18" s="167"/>
      <c r="ID18" s="167"/>
      <c r="IE18" s="167"/>
      <c r="IF18" s="167"/>
      <c r="IG18" s="167"/>
      <c r="IH18" s="167"/>
      <c r="II18" s="167"/>
      <c r="IJ18" s="167"/>
      <c r="IK18" s="167"/>
      <c r="IL18" s="167"/>
      <c r="IM18" s="167"/>
      <c r="IN18" s="167"/>
      <c r="IO18" s="167"/>
      <c r="IP18" s="167"/>
      <c r="IQ18" s="167"/>
      <c r="IR18" s="167"/>
      <c r="IS18" s="167"/>
      <c r="IT18" s="167"/>
      <c r="IU18" s="167"/>
    </row>
    <row r="19" spans="1:255" s="127" customFormat="1">
      <c r="A19" s="179" t="s">
        <v>889</v>
      </c>
      <c r="B19" s="176" t="s">
        <v>2250</v>
      </c>
      <c r="C19" s="182"/>
      <c r="D19" s="182"/>
      <c r="E19" s="171"/>
      <c r="F19" s="175"/>
      <c r="G19" s="167"/>
      <c r="H19" s="167"/>
      <c r="I19" s="167"/>
      <c r="J19" s="167"/>
      <c r="K19" s="167"/>
      <c r="L19" s="167"/>
      <c r="M19" s="167"/>
      <c r="N19" s="167"/>
      <c r="O19" s="167"/>
      <c r="P19" s="167"/>
      <c r="Q19" s="167"/>
      <c r="R19" s="167"/>
      <c r="S19" s="167"/>
      <c r="T19" s="167"/>
      <c r="U19" s="167"/>
      <c r="V19" s="167"/>
      <c r="W19" s="167"/>
      <c r="X19" s="167"/>
      <c r="Y19" s="167"/>
      <c r="Z19" s="167"/>
      <c r="AA19" s="167"/>
      <c r="AB19" s="167"/>
      <c r="AC19" s="167"/>
      <c r="AD19" s="167"/>
      <c r="AE19" s="167"/>
      <c r="AF19" s="167"/>
      <c r="AG19" s="167"/>
      <c r="AH19" s="167"/>
      <c r="AI19" s="167"/>
      <c r="AJ19" s="167"/>
      <c r="AK19" s="167"/>
      <c r="AL19" s="167"/>
      <c r="AM19" s="167"/>
      <c r="AN19" s="167"/>
      <c r="AO19" s="167"/>
      <c r="AP19" s="167"/>
      <c r="AQ19" s="167"/>
      <c r="AR19" s="167"/>
      <c r="AS19" s="167"/>
      <c r="AT19" s="167"/>
      <c r="AU19" s="167"/>
      <c r="AV19" s="167"/>
      <c r="AW19" s="167"/>
      <c r="AX19" s="167"/>
      <c r="AY19" s="167"/>
      <c r="AZ19" s="167"/>
      <c r="BA19" s="167"/>
      <c r="BB19" s="167"/>
      <c r="BC19" s="167"/>
      <c r="BD19" s="167"/>
      <c r="BE19" s="167"/>
      <c r="BF19" s="167"/>
      <c r="BG19" s="167"/>
      <c r="BH19" s="167"/>
      <c r="BI19" s="167"/>
      <c r="BJ19" s="167"/>
      <c r="BK19" s="167"/>
      <c r="BL19" s="167"/>
      <c r="BM19" s="167"/>
      <c r="BN19" s="167"/>
      <c r="BO19" s="167"/>
      <c r="BP19" s="167"/>
      <c r="BQ19" s="167"/>
      <c r="BR19" s="167"/>
      <c r="BS19" s="167"/>
      <c r="BT19" s="167"/>
      <c r="BU19" s="167"/>
      <c r="BV19" s="167"/>
      <c r="BW19" s="167"/>
      <c r="BX19" s="167"/>
      <c r="BY19" s="167"/>
      <c r="BZ19" s="167"/>
      <c r="CA19" s="167"/>
      <c r="CB19" s="167"/>
      <c r="CC19" s="167"/>
      <c r="CD19" s="167"/>
      <c r="CE19" s="167"/>
      <c r="CF19" s="167"/>
      <c r="CG19" s="167"/>
      <c r="CH19" s="167"/>
      <c r="CI19" s="167"/>
      <c r="CJ19" s="167"/>
      <c r="CK19" s="167"/>
      <c r="CL19" s="167"/>
      <c r="CM19" s="167"/>
      <c r="CN19" s="167"/>
      <c r="CO19" s="167"/>
      <c r="CP19" s="167"/>
      <c r="CQ19" s="167"/>
      <c r="CR19" s="167"/>
      <c r="CS19" s="167"/>
      <c r="CT19" s="167"/>
      <c r="CU19" s="167"/>
      <c r="CV19" s="167"/>
      <c r="CW19" s="167"/>
      <c r="CX19" s="167"/>
      <c r="CY19" s="167"/>
      <c r="CZ19" s="167"/>
      <c r="DA19" s="167"/>
      <c r="DB19" s="167"/>
      <c r="DC19" s="167"/>
      <c r="DD19" s="167"/>
      <c r="DE19" s="167"/>
      <c r="DF19" s="167"/>
      <c r="DG19" s="167"/>
      <c r="DH19" s="167"/>
      <c r="DI19" s="167"/>
      <c r="DJ19" s="167"/>
      <c r="DK19" s="167"/>
      <c r="DL19" s="167"/>
      <c r="DM19" s="167"/>
      <c r="DN19" s="167"/>
      <c r="DO19" s="167"/>
      <c r="DP19" s="167"/>
      <c r="DQ19" s="167"/>
      <c r="DR19" s="167"/>
      <c r="DS19" s="167"/>
      <c r="DT19" s="167"/>
      <c r="DU19" s="167"/>
      <c r="DV19" s="167"/>
      <c r="DW19" s="167"/>
      <c r="DX19" s="167"/>
      <c r="DY19" s="167"/>
      <c r="DZ19" s="167"/>
      <c r="EA19" s="167"/>
      <c r="EB19" s="167"/>
      <c r="EC19" s="167"/>
      <c r="ED19" s="167"/>
      <c r="EE19" s="167"/>
      <c r="EF19" s="167"/>
      <c r="EG19" s="167"/>
      <c r="EH19" s="167"/>
      <c r="EI19" s="167"/>
      <c r="EJ19" s="167"/>
      <c r="EK19" s="167"/>
      <c r="EL19" s="167"/>
      <c r="EM19" s="167"/>
      <c r="EN19" s="167"/>
      <c r="EO19" s="167"/>
      <c r="EP19" s="167"/>
      <c r="EQ19" s="167"/>
      <c r="ER19" s="167"/>
      <c r="ES19" s="167"/>
      <c r="ET19" s="167"/>
      <c r="EU19" s="167"/>
      <c r="EV19" s="167"/>
      <c r="EW19" s="167"/>
      <c r="EX19" s="167"/>
      <c r="EY19" s="167"/>
      <c r="EZ19" s="167"/>
      <c r="FA19" s="167"/>
      <c r="FB19" s="167"/>
      <c r="FC19" s="167"/>
      <c r="FD19" s="167"/>
      <c r="FE19" s="167"/>
      <c r="FF19" s="167"/>
      <c r="FG19" s="167"/>
      <c r="FH19" s="167"/>
      <c r="FI19" s="167"/>
      <c r="FJ19" s="167"/>
      <c r="FK19" s="167"/>
      <c r="FL19" s="167"/>
      <c r="FM19" s="167"/>
      <c r="FN19" s="167"/>
      <c r="FO19" s="167"/>
      <c r="FP19" s="167"/>
      <c r="FQ19" s="167"/>
      <c r="FR19" s="167"/>
      <c r="FS19" s="167"/>
      <c r="FT19" s="167"/>
      <c r="FU19" s="167"/>
      <c r="FV19" s="167"/>
      <c r="FW19" s="167"/>
      <c r="FX19" s="167"/>
      <c r="FY19" s="167"/>
      <c r="FZ19" s="167"/>
      <c r="GA19" s="167"/>
      <c r="GB19" s="167"/>
      <c r="GC19" s="167"/>
      <c r="GD19" s="167"/>
      <c r="GE19" s="167"/>
      <c r="GF19" s="167"/>
      <c r="GG19" s="167"/>
      <c r="GH19" s="167"/>
      <c r="GI19" s="167"/>
      <c r="GJ19" s="167"/>
      <c r="GK19" s="167"/>
      <c r="GL19" s="167"/>
      <c r="GM19" s="167"/>
      <c r="GN19" s="167"/>
      <c r="GO19" s="167"/>
      <c r="GP19" s="167"/>
      <c r="GQ19" s="167"/>
      <c r="GR19" s="167"/>
      <c r="GS19" s="167"/>
      <c r="GT19" s="167"/>
      <c r="GU19" s="167"/>
      <c r="GV19" s="167"/>
      <c r="GW19" s="167"/>
      <c r="GX19" s="167"/>
      <c r="GY19" s="167"/>
      <c r="GZ19" s="167"/>
      <c r="HA19" s="167"/>
      <c r="HB19" s="167"/>
      <c r="HC19" s="167"/>
      <c r="HD19" s="167"/>
      <c r="HE19" s="167"/>
      <c r="HF19" s="167"/>
      <c r="HG19" s="167"/>
      <c r="HH19" s="167"/>
      <c r="HI19" s="167"/>
      <c r="HJ19" s="167"/>
      <c r="HK19" s="167"/>
      <c r="HL19" s="167"/>
      <c r="HM19" s="167"/>
      <c r="HN19" s="167"/>
      <c r="HO19" s="167"/>
      <c r="HP19" s="167"/>
      <c r="HQ19" s="167"/>
      <c r="HR19" s="167"/>
      <c r="HS19" s="167"/>
      <c r="HT19" s="167"/>
      <c r="HU19" s="167"/>
      <c r="HV19" s="167"/>
      <c r="HW19" s="167"/>
      <c r="HX19" s="167"/>
      <c r="HY19" s="167"/>
      <c r="HZ19" s="167"/>
      <c r="IA19" s="167"/>
      <c r="IB19" s="167"/>
      <c r="IC19" s="167"/>
      <c r="ID19" s="167"/>
      <c r="IE19" s="167"/>
      <c r="IF19" s="167"/>
      <c r="IG19" s="167"/>
      <c r="IH19" s="167"/>
      <c r="II19" s="167"/>
      <c r="IJ19" s="167"/>
      <c r="IK19" s="167"/>
      <c r="IL19" s="167"/>
      <c r="IM19" s="167"/>
      <c r="IN19" s="167"/>
      <c r="IO19" s="167"/>
      <c r="IP19" s="167"/>
      <c r="IQ19" s="167"/>
      <c r="IR19" s="167"/>
      <c r="IS19" s="167"/>
      <c r="IT19" s="167"/>
      <c r="IU19" s="167"/>
    </row>
    <row r="20" spans="1:255" s="127" customFormat="1">
      <c r="A20" s="58"/>
      <c r="B20" s="180">
        <v>72</v>
      </c>
      <c r="C20" s="783"/>
      <c r="D20" s="181">
        <f>B20*C20</f>
        <v>0</v>
      </c>
      <c r="E20" s="171"/>
      <c r="F20" s="175"/>
      <c r="G20" s="167"/>
      <c r="H20" s="167"/>
      <c r="I20" s="167"/>
      <c r="J20" s="167"/>
      <c r="K20" s="167"/>
      <c r="L20" s="167"/>
      <c r="M20" s="167"/>
      <c r="N20" s="167"/>
      <c r="O20" s="167"/>
      <c r="P20" s="167"/>
      <c r="Q20" s="167"/>
      <c r="R20" s="167"/>
      <c r="S20" s="167"/>
      <c r="T20" s="167"/>
      <c r="U20" s="167"/>
      <c r="V20" s="167"/>
      <c r="W20" s="167"/>
      <c r="X20" s="167"/>
      <c r="Y20" s="167"/>
      <c r="Z20" s="167"/>
      <c r="AA20" s="167"/>
      <c r="AB20" s="167"/>
      <c r="AC20" s="167"/>
      <c r="AD20" s="167"/>
      <c r="AE20" s="167"/>
      <c r="AF20" s="167"/>
      <c r="AG20" s="167"/>
      <c r="AH20" s="167"/>
      <c r="AI20" s="167"/>
      <c r="AJ20" s="167"/>
      <c r="AK20" s="167"/>
      <c r="AL20" s="167"/>
      <c r="AM20" s="167"/>
      <c r="AN20" s="167"/>
      <c r="AO20" s="167"/>
      <c r="AP20" s="167"/>
      <c r="AQ20" s="167"/>
      <c r="AR20" s="167"/>
      <c r="AS20" s="167"/>
      <c r="AT20" s="167"/>
      <c r="AU20" s="167"/>
      <c r="AV20" s="167"/>
      <c r="AW20" s="167"/>
      <c r="AX20" s="167"/>
      <c r="AY20" s="167"/>
      <c r="AZ20" s="167"/>
      <c r="BA20" s="167"/>
      <c r="BB20" s="167"/>
      <c r="BC20" s="167"/>
      <c r="BD20" s="167"/>
      <c r="BE20" s="167"/>
      <c r="BF20" s="167"/>
      <c r="BG20" s="167"/>
      <c r="BH20" s="167"/>
      <c r="BI20" s="167"/>
      <c r="BJ20" s="167"/>
      <c r="BK20" s="167"/>
      <c r="BL20" s="167"/>
      <c r="BM20" s="167"/>
      <c r="BN20" s="167"/>
      <c r="BO20" s="167"/>
      <c r="BP20" s="167"/>
      <c r="BQ20" s="167"/>
      <c r="BR20" s="167"/>
      <c r="BS20" s="167"/>
      <c r="BT20" s="167"/>
      <c r="BU20" s="167"/>
      <c r="BV20" s="167"/>
      <c r="BW20" s="167"/>
      <c r="BX20" s="167"/>
      <c r="BY20" s="167"/>
      <c r="BZ20" s="167"/>
      <c r="CA20" s="167"/>
      <c r="CB20" s="167"/>
      <c r="CC20" s="167"/>
      <c r="CD20" s="167"/>
      <c r="CE20" s="167"/>
      <c r="CF20" s="167"/>
      <c r="CG20" s="167"/>
      <c r="CH20" s="167"/>
      <c r="CI20" s="167"/>
      <c r="CJ20" s="167"/>
      <c r="CK20" s="167"/>
      <c r="CL20" s="167"/>
      <c r="CM20" s="167"/>
      <c r="CN20" s="167"/>
      <c r="CO20" s="167"/>
      <c r="CP20" s="167"/>
      <c r="CQ20" s="167"/>
      <c r="CR20" s="167"/>
      <c r="CS20" s="167"/>
      <c r="CT20" s="167"/>
      <c r="CU20" s="167"/>
      <c r="CV20" s="167"/>
      <c r="CW20" s="167"/>
      <c r="CX20" s="167"/>
      <c r="CY20" s="167"/>
      <c r="CZ20" s="167"/>
      <c r="DA20" s="167"/>
      <c r="DB20" s="167"/>
      <c r="DC20" s="167"/>
      <c r="DD20" s="167"/>
      <c r="DE20" s="167"/>
      <c r="DF20" s="167"/>
      <c r="DG20" s="167"/>
      <c r="DH20" s="167"/>
      <c r="DI20" s="167"/>
      <c r="DJ20" s="167"/>
      <c r="DK20" s="167"/>
      <c r="DL20" s="167"/>
      <c r="DM20" s="167"/>
      <c r="DN20" s="167"/>
      <c r="DO20" s="167"/>
      <c r="DP20" s="167"/>
      <c r="DQ20" s="167"/>
      <c r="DR20" s="167"/>
      <c r="DS20" s="167"/>
      <c r="DT20" s="167"/>
      <c r="DU20" s="167"/>
      <c r="DV20" s="167"/>
      <c r="DW20" s="167"/>
      <c r="DX20" s="167"/>
      <c r="DY20" s="167"/>
      <c r="DZ20" s="167"/>
      <c r="EA20" s="167"/>
      <c r="EB20" s="167"/>
      <c r="EC20" s="167"/>
      <c r="ED20" s="167"/>
      <c r="EE20" s="167"/>
      <c r="EF20" s="167"/>
      <c r="EG20" s="167"/>
      <c r="EH20" s="167"/>
      <c r="EI20" s="167"/>
      <c r="EJ20" s="167"/>
      <c r="EK20" s="167"/>
      <c r="EL20" s="167"/>
      <c r="EM20" s="167"/>
      <c r="EN20" s="167"/>
      <c r="EO20" s="167"/>
      <c r="EP20" s="167"/>
      <c r="EQ20" s="167"/>
      <c r="ER20" s="167"/>
      <c r="ES20" s="167"/>
      <c r="ET20" s="167"/>
      <c r="EU20" s="167"/>
      <c r="EV20" s="167"/>
      <c r="EW20" s="167"/>
      <c r="EX20" s="167"/>
      <c r="EY20" s="167"/>
      <c r="EZ20" s="167"/>
      <c r="FA20" s="167"/>
      <c r="FB20" s="167"/>
      <c r="FC20" s="167"/>
      <c r="FD20" s="167"/>
      <c r="FE20" s="167"/>
      <c r="FF20" s="167"/>
      <c r="FG20" s="167"/>
      <c r="FH20" s="167"/>
      <c r="FI20" s="167"/>
      <c r="FJ20" s="167"/>
      <c r="FK20" s="167"/>
      <c r="FL20" s="167"/>
      <c r="FM20" s="167"/>
      <c r="FN20" s="167"/>
      <c r="FO20" s="167"/>
      <c r="FP20" s="167"/>
      <c r="FQ20" s="167"/>
      <c r="FR20" s="167"/>
      <c r="FS20" s="167"/>
      <c r="FT20" s="167"/>
      <c r="FU20" s="167"/>
      <c r="FV20" s="167"/>
      <c r="FW20" s="167"/>
      <c r="FX20" s="167"/>
      <c r="FY20" s="167"/>
      <c r="FZ20" s="167"/>
      <c r="GA20" s="167"/>
      <c r="GB20" s="167"/>
      <c r="GC20" s="167"/>
      <c r="GD20" s="167"/>
      <c r="GE20" s="167"/>
      <c r="GF20" s="167"/>
      <c r="GG20" s="167"/>
      <c r="GH20" s="167"/>
      <c r="GI20" s="167"/>
      <c r="GJ20" s="167"/>
      <c r="GK20" s="167"/>
      <c r="GL20" s="167"/>
      <c r="GM20" s="167"/>
      <c r="GN20" s="167"/>
      <c r="GO20" s="167"/>
      <c r="GP20" s="167"/>
      <c r="GQ20" s="167"/>
      <c r="GR20" s="167"/>
      <c r="GS20" s="167"/>
      <c r="GT20" s="167"/>
      <c r="GU20" s="167"/>
      <c r="GV20" s="167"/>
      <c r="GW20" s="167"/>
      <c r="GX20" s="167"/>
      <c r="GY20" s="167"/>
      <c r="GZ20" s="167"/>
      <c r="HA20" s="167"/>
      <c r="HB20" s="167"/>
      <c r="HC20" s="167"/>
      <c r="HD20" s="167"/>
      <c r="HE20" s="167"/>
      <c r="HF20" s="167"/>
      <c r="HG20" s="167"/>
      <c r="HH20" s="167"/>
      <c r="HI20" s="167"/>
      <c r="HJ20" s="167"/>
      <c r="HK20" s="167"/>
      <c r="HL20" s="167"/>
      <c r="HM20" s="167"/>
      <c r="HN20" s="167"/>
      <c r="HO20" s="167"/>
      <c r="HP20" s="167"/>
      <c r="HQ20" s="167"/>
      <c r="HR20" s="167"/>
      <c r="HS20" s="167"/>
      <c r="HT20" s="167"/>
      <c r="HU20" s="167"/>
      <c r="HV20" s="167"/>
      <c r="HW20" s="167"/>
      <c r="HX20" s="167"/>
      <c r="HY20" s="167"/>
      <c r="HZ20" s="167"/>
      <c r="IA20" s="167"/>
      <c r="IB20" s="167"/>
      <c r="IC20" s="167"/>
      <c r="ID20" s="167"/>
      <c r="IE20" s="167"/>
      <c r="IF20" s="167"/>
      <c r="IG20" s="167"/>
      <c r="IH20" s="167"/>
      <c r="II20" s="167"/>
      <c r="IJ20" s="167"/>
      <c r="IK20" s="167"/>
      <c r="IL20" s="167"/>
      <c r="IM20" s="167"/>
      <c r="IN20" s="167"/>
      <c r="IO20" s="167"/>
      <c r="IP20" s="167"/>
      <c r="IQ20" s="167"/>
      <c r="IR20" s="167"/>
      <c r="IS20" s="167"/>
      <c r="IT20" s="167"/>
      <c r="IU20" s="167"/>
    </row>
    <row r="21" spans="1:255" s="127" customFormat="1" ht="15.4" customHeight="1">
      <c r="A21" s="179" t="s">
        <v>890</v>
      </c>
      <c r="B21" s="176" t="s">
        <v>2248</v>
      </c>
      <c r="C21" s="182"/>
      <c r="D21" s="182"/>
      <c r="E21" s="171"/>
      <c r="F21" s="175"/>
      <c r="G21" s="167"/>
      <c r="H21" s="167"/>
      <c r="I21" s="167"/>
      <c r="J21" s="167"/>
      <c r="K21" s="167"/>
      <c r="L21" s="167"/>
      <c r="M21" s="167"/>
      <c r="N21" s="167"/>
      <c r="O21" s="167"/>
      <c r="P21" s="167"/>
      <c r="Q21" s="167"/>
      <c r="R21" s="167"/>
      <c r="S21" s="167"/>
      <c r="T21" s="167"/>
      <c r="U21" s="167"/>
      <c r="V21" s="167"/>
      <c r="W21" s="167"/>
      <c r="X21" s="167"/>
      <c r="Y21" s="167"/>
      <c r="Z21" s="167"/>
      <c r="AA21" s="167"/>
      <c r="AB21" s="167"/>
      <c r="AC21" s="167"/>
      <c r="AD21" s="167"/>
      <c r="AE21" s="167"/>
      <c r="AF21" s="167"/>
      <c r="AG21" s="167"/>
      <c r="AH21" s="167"/>
      <c r="AI21" s="167"/>
      <c r="AJ21" s="167"/>
      <c r="AK21" s="167"/>
      <c r="AL21" s="167"/>
      <c r="AM21" s="167"/>
      <c r="AN21" s="167"/>
      <c r="AO21" s="167"/>
      <c r="AP21" s="167"/>
      <c r="AQ21" s="167"/>
      <c r="AR21" s="167"/>
      <c r="AS21" s="167"/>
      <c r="AT21" s="167"/>
      <c r="AU21" s="167"/>
      <c r="AV21" s="167"/>
      <c r="AW21" s="167"/>
      <c r="AX21" s="167"/>
      <c r="AY21" s="167"/>
      <c r="AZ21" s="167"/>
      <c r="BA21" s="167"/>
      <c r="BB21" s="167"/>
      <c r="BC21" s="167"/>
      <c r="BD21" s="167"/>
      <c r="BE21" s="167"/>
      <c r="BF21" s="167"/>
      <c r="BG21" s="167"/>
      <c r="BH21" s="167"/>
      <c r="BI21" s="167"/>
      <c r="BJ21" s="167"/>
      <c r="BK21" s="167"/>
      <c r="BL21" s="167"/>
      <c r="BM21" s="167"/>
      <c r="BN21" s="167"/>
      <c r="BO21" s="167"/>
      <c r="BP21" s="167"/>
      <c r="BQ21" s="167"/>
      <c r="BR21" s="167"/>
      <c r="BS21" s="167"/>
      <c r="BT21" s="167"/>
      <c r="BU21" s="167"/>
      <c r="BV21" s="167"/>
      <c r="BW21" s="167"/>
      <c r="BX21" s="167"/>
      <c r="BY21" s="167"/>
      <c r="BZ21" s="167"/>
      <c r="CA21" s="167"/>
      <c r="CB21" s="167"/>
      <c r="CC21" s="167"/>
      <c r="CD21" s="167"/>
      <c r="CE21" s="167"/>
      <c r="CF21" s="167"/>
      <c r="CG21" s="167"/>
      <c r="CH21" s="167"/>
      <c r="CI21" s="167"/>
      <c r="CJ21" s="167"/>
      <c r="CK21" s="167"/>
      <c r="CL21" s="167"/>
      <c r="CM21" s="167"/>
      <c r="CN21" s="167"/>
      <c r="CO21" s="167"/>
      <c r="CP21" s="167"/>
      <c r="CQ21" s="167"/>
      <c r="CR21" s="167"/>
      <c r="CS21" s="167"/>
      <c r="CT21" s="167"/>
      <c r="CU21" s="167"/>
      <c r="CV21" s="167"/>
      <c r="CW21" s="167"/>
      <c r="CX21" s="167"/>
      <c r="CY21" s="167"/>
      <c r="CZ21" s="167"/>
      <c r="DA21" s="167"/>
      <c r="DB21" s="167"/>
      <c r="DC21" s="167"/>
      <c r="DD21" s="167"/>
      <c r="DE21" s="167"/>
      <c r="DF21" s="167"/>
      <c r="DG21" s="167"/>
      <c r="DH21" s="167"/>
      <c r="DI21" s="167"/>
      <c r="DJ21" s="167"/>
      <c r="DK21" s="167"/>
      <c r="DL21" s="167"/>
      <c r="DM21" s="167"/>
      <c r="DN21" s="167"/>
      <c r="DO21" s="167"/>
      <c r="DP21" s="167"/>
      <c r="DQ21" s="167"/>
      <c r="DR21" s="167"/>
      <c r="DS21" s="167"/>
      <c r="DT21" s="167"/>
      <c r="DU21" s="167"/>
      <c r="DV21" s="167"/>
      <c r="DW21" s="167"/>
      <c r="DX21" s="167"/>
      <c r="DY21" s="167"/>
      <c r="DZ21" s="167"/>
      <c r="EA21" s="167"/>
      <c r="EB21" s="167"/>
      <c r="EC21" s="167"/>
      <c r="ED21" s="167"/>
      <c r="EE21" s="167"/>
      <c r="EF21" s="167"/>
      <c r="EG21" s="167"/>
      <c r="EH21" s="167"/>
      <c r="EI21" s="167"/>
      <c r="EJ21" s="167"/>
      <c r="EK21" s="167"/>
      <c r="EL21" s="167"/>
      <c r="EM21" s="167"/>
      <c r="EN21" s="167"/>
      <c r="EO21" s="167"/>
      <c r="EP21" s="167"/>
      <c r="EQ21" s="167"/>
      <c r="ER21" s="167"/>
      <c r="ES21" s="167"/>
      <c r="ET21" s="167"/>
      <c r="EU21" s="167"/>
      <c r="EV21" s="167"/>
      <c r="EW21" s="167"/>
      <c r="EX21" s="167"/>
      <c r="EY21" s="167"/>
      <c r="EZ21" s="167"/>
      <c r="FA21" s="167"/>
      <c r="FB21" s="167"/>
      <c r="FC21" s="167"/>
      <c r="FD21" s="167"/>
      <c r="FE21" s="167"/>
      <c r="FF21" s="167"/>
      <c r="FG21" s="167"/>
      <c r="FH21" s="167"/>
      <c r="FI21" s="167"/>
      <c r="FJ21" s="167"/>
      <c r="FK21" s="167"/>
      <c r="FL21" s="167"/>
      <c r="FM21" s="167"/>
      <c r="FN21" s="167"/>
      <c r="FO21" s="167"/>
      <c r="FP21" s="167"/>
      <c r="FQ21" s="167"/>
      <c r="FR21" s="167"/>
      <c r="FS21" s="167"/>
      <c r="FT21" s="167"/>
      <c r="FU21" s="167"/>
      <c r="FV21" s="167"/>
      <c r="FW21" s="167"/>
      <c r="FX21" s="167"/>
      <c r="FY21" s="167"/>
      <c r="FZ21" s="167"/>
      <c r="GA21" s="167"/>
      <c r="GB21" s="167"/>
      <c r="GC21" s="167"/>
      <c r="GD21" s="167"/>
      <c r="GE21" s="167"/>
      <c r="GF21" s="167"/>
      <c r="GG21" s="167"/>
      <c r="GH21" s="167"/>
      <c r="GI21" s="167"/>
      <c r="GJ21" s="167"/>
      <c r="GK21" s="167"/>
      <c r="GL21" s="167"/>
      <c r="GM21" s="167"/>
      <c r="GN21" s="167"/>
      <c r="GO21" s="167"/>
      <c r="GP21" s="167"/>
      <c r="GQ21" s="167"/>
      <c r="GR21" s="167"/>
      <c r="GS21" s="167"/>
      <c r="GT21" s="167"/>
      <c r="GU21" s="167"/>
      <c r="GV21" s="167"/>
      <c r="GW21" s="167"/>
      <c r="GX21" s="167"/>
      <c r="GY21" s="167"/>
      <c r="GZ21" s="167"/>
      <c r="HA21" s="167"/>
      <c r="HB21" s="167"/>
      <c r="HC21" s="167"/>
      <c r="HD21" s="167"/>
      <c r="HE21" s="167"/>
      <c r="HF21" s="167"/>
      <c r="HG21" s="167"/>
      <c r="HH21" s="167"/>
      <c r="HI21" s="167"/>
      <c r="HJ21" s="167"/>
      <c r="HK21" s="167"/>
      <c r="HL21" s="167"/>
      <c r="HM21" s="167"/>
      <c r="HN21" s="167"/>
      <c r="HO21" s="167"/>
      <c r="HP21" s="167"/>
      <c r="HQ21" s="167"/>
      <c r="HR21" s="167"/>
      <c r="HS21" s="167"/>
      <c r="HT21" s="167"/>
      <c r="HU21" s="167"/>
      <c r="HV21" s="167"/>
      <c r="HW21" s="167"/>
      <c r="HX21" s="167"/>
      <c r="HY21" s="167"/>
      <c r="HZ21" s="167"/>
      <c r="IA21" s="167"/>
      <c r="IB21" s="167"/>
      <c r="IC21" s="167"/>
      <c r="ID21" s="167"/>
      <c r="IE21" s="167"/>
      <c r="IF21" s="167"/>
      <c r="IG21" s="167"/>
      <c r="IH21" s="167"/>
      <c r="II21" s="167"/>
      <c r="IJ21" s="167"/>
      <c r="IK21" s="167"/>
      <c r="IL21" s="167"/>
      <c r="IM21" s="167"/>
      <c r="IN21" s="167"/>
      <c r="IO21" s="167"/>
      <c r="IP21" s="167"/>
      <c r="IQ21" s="167"/>
      <c r="IR21" s="167"/>
      <c r="IS21" s="167"/>
      <c r="IT21" s="167"/>
      <c r="IU21" s="167"/>
    </row>
    <row r="22" spans="1:255" s="127" customFormat="1">
      <c r="A22" s="58"/>
      <c r="B22" s="180">
        <v>72</v>
      </c>
      <c r="C22" s="783"/>
      <c r="D22" s="181">
        <f>C22*B22</f>
        <v>0</v>
      </c>
      <c r="E22" s="171"/>
      <c r="F22" s="175"/>
      <c r="G22" s="167"/>
      <c r="H22" s="167"/>
      <c r="I22" s="167"/>
      <c r="J22" s="167"/>
      <c r="K22" s="167"/>
      <c r="L22" s="167"/>
      <c r="M22" s="167"/>
      <c r="N22" s="167"/>
      <c r="O22" s="167"/>
      <c r="P22" s="167"/>
      <c r="Q22" s="167"/>
      <c r="R22" s="167"/>
      <c r="S22" s="167"/>
      <c r="T22" s="167"/>
      <c r="U22" s="167"/>
      <c r="V22" s="167"/>
      <c r="W22" s="167"/>
      <c r="X22" s="167"/>
      <c r="Y22" s="167"/>
      <c r="Z22" s="167"/>
      <c r="AA22" s="167"/>
      <c r="AB22" s="167"/>
      <c r="AC22" s="167"/>
      <c r="AD22" s="167"/>
      <c r="AE22" s="167"/>
      <c r="AF22" s="167"/>
      <c r="AG22" s="167"/>
      <c r="AH22" s="167"/>
      <c r="AI22" s="167"/>
      <c r="AJ22" s="167"/>
      <c r="AK22" s="167"/>
      <c r="AL22" s="167"/>
      <c r="AM22" s="167"/>
      <c r="AN22" s="167"/>
      <c r="AO22" s="167"/>
      <c r="AP22" s="167"/>
      <c r="AQ22" s="167"/>
      <c r="AR22" s="167"/>
      <c r="AS22" s="167"/>
      <c r="AT22" s="167"/>
      <c r="AU22" s="167"/>
      <c r="AV22" s="167"/>
      <c r="AW22" s="167"/>
      <c r="AX22" s="167"/>
      <c r="AY22" s="167"/>
      <c r="AZ22" s="167"/>
      <c r="BA22" s="167"/>
      <c r="BB22" s="167"/>
      <c r="BC22" s="167"/>
      <c r="BD22" s="167"/>
      <c r="BE22" s="167"/>
      <c r="BF22" s="167"/>
      <c r="BG22" s="167"/>
      <c r="BH22" s="167"/>
      <c r="BI22" s="167"/>
      <c r="BJ22" s="167"/>
      <c r="BK22" s="167"/>
      <c r="BL22" s="167"/>
      <c r="BM22" s="167"/>
      <c r="BN22" s="167"/>
      <c r="BO22" s="167"/>
      <c r="BP22" s="167"/>
      <c r="BQ22" s="167"/>
      <c r="BR22" s="167"/>
      <c r="BS22" s="167"/>
      <c r="BT22" s="167"/>
      <c r="BU22" s="167"/>
      <c r="BV22" s="167"/>
      <c r="BW22" s="167"/>
      <c r="BX22" s="167"/>
      <c r="BY22" s="167"/>
      <c r="BZ22" s="167"/>
      <c r="CA22" s="167"/>
      <c r="CB22" s="167"/>
      <c r="CC22" s="167"/>
      <c r="CD22" s="167"/>
      <c r="CE22" s="167"/>
      <c r="CF22" s="167"/>
      <c r="CG22" s="167"/>
      <c r="CH22" s="167"/>
      <c r="CI22" s="167"/>
      <c r="CJ22" s="167"/>
      <c r="CK22" s="167"/>
      <c r="CL22" s="167"/>
      <c r="CM22" s="167"/>
      <c r="CN22" s="167"/>
      <c r="CO22" s="167"/>
      <c r="CP22" s="167"/>
      <c r="CQ22" s="167"/>
      <c r="CR22" s="167"/>
      <c r="CS22" s="167"/>
      <c r="CT22" s="167"/>
      <c r="CU22" s="167"/>
      <c r="CV22" s="167"/>
      <c r="CW22" s="167"/>
      <c r="CX22" s="167"/>
      <c r="CY22" s="167"/>
      <c r="CZ22" s="167"/>
      <c r="DA22" s="167"/>
      <c r="DB22" s="167"/>
      <c r="DC22" s="167"/>
      <c r="DD22" s="167"/>
      <c r="DE22" s="167"/>
      <c r="DF22" s="167"/>
      <c r="DG22" s="167"/>
      <c r="DH22" s="167"/>
      <c r="DI22" s="167"/>
      <c r="DJ22" s="167"/>
      <c r="DK22" s="167"/>
      <c r="DL22" s="167"/>
      <c r="DM22" s="167"/>
      <c r="DN22" s="167"/>
      <c r="DO22" s="167"/>
      <c r="DP22" s="167"/>
      <c r="DQ22" s="167"/>
      <c r="DR22" s="167"/>
      <c r="DS22" s="167"/>
      <c r="DT22" s="167"/>
      <c r="DU22" s="167"/>
      <c r="DV22" s="167"/>
      <c r="DW22" s="167"/>
      <c r="DX22" s="167"/>
      <c r="DY22" s="167"/>
      <c r="DZ22" s="167"/>
      <c r="EA22" s="167"/>
      <c r="EB22" s="167"/>
      <c r="EC22" s="167"/>
      <c r="ED22" s="167"/>
      <c r="EE22" s="167"/>
      <c r="EF22" s="167"/>
      <c r="EG22" s="167"/>
      <c r="EH22" s="167"/>
      <c r="EI22" s="167"/>
      <c r="EJ22" s="167"/>
      <c r="EK22" s="167"/>
      <c r="EL22" s="167"/>
      <c r="EM22" s="167"/>
      <c r="EN22" s="167"/>
      <c r="EO22" s="167"/>
      <c r="EP22" s="167"/>
      <c r="EQ22" s="167"/>
      <c r="ER22" s="167"/>
      <c r="ES22" s="167"/>
      <c r="ET22" s="167"/>
      <c r="EU22" s="167"/>
      <c r="EV22" s="167"/>
      <c r="EW22" s="167"/>
      <c r="EX22" s="167"/>
      <c r="EY22" s="167"/>
      <c r="EZ22" s="167"/>
      <c r="FA22" s="167"/>
      <c r="FB22" s="167"/>
      <c r="FC22" s="167"/>
      <c r="FD22" s="167"/>
      <c r="FE22" s="167"/>
      <c r="FF22" s="167"/>
      <c r="FG22" s="167"/>
      <c r="FH22" s="167"/>
      <c r="FI22" s="167"/>
      <c r="FJ22" s="167"/>
      <c r="FK22" s="167"/>
      <c r="FL22" s="167"/>
      <c r="FM22" s="167"/>
      <c r="FN22" s="167"/>
      <c r="FO22" s="167"/>
      <c r="FP22" s="167"/>
      <c r="FQ22" s="167"/>
      <c r="FR22" s="167"/>
      <c r="FS22" s="167"/>
      <c r="FT22" s="167"/>
      <c r="FU22" s="167"/>
      <c r="FV22" s="167"/>
      <c r="FW22" s="167"/>
      <c r="FX22" s="167"/>
      <c r="FY22" s="167"/>
      <c r="FZ22" s="167"/>
      <c r="GA22" s="167"/>
      <c r="GB22" s="167"/>
      <c r="GC22" s="167"/>
      <c r="GD22" s="167"/>
      <c r="GE22" s="167"/>
      <c r="GF22" s="167"/>
      <c r="GG22" s="167"/>
      <c r="GH22" s="167"/>
      <c r="GI22" s="167"/>
      <c r="GJ22" s="167"/>
      <c r="GK22" s="167"/>
      <c r="GL22" s="167"/>
      <c r="GM22" s="167"/>
      <c r="GN22" s="167"/>
      <c r="GO22" s="167"/>
      <c r="GP22" s="167"/>
      <c r="GQ22" s="167"/>
      <c r="GR22" s="167"/>
      <c r="GS22" s="167"/>
      <c r="GT22" s="167"/>
      <c r="GU22" s="167"/>
      <c r="GV22" s="167"/>
      <c r="GW22" s="167"/>
      <c r="GX22" s="167"/>
      <c r="GY22" s="167"/>
      <c r="GZ22" s="167"/>
      <c r="HA22" s="167"/>
      <c r="HB22" s="167"/>
      <c r="HC22" s="167"/>
      <c r="HD22" s="167"/>
      <c r="HE22" s="167"/>
      <c r="HF22" s="167"/>
      <c r="HG22" s="167"/>
      <c r="HH22" s="167"/>
      <c r="HI22" s="167"/>
      <c r="HJ22" s="167"/>
      <c r="HK22" s="167"/>
      <c r="HL22" s="167"/>
      <c r="HM22" s="167"/>
      <c r="HN22" s="167"/>
      <c r="HO22" s="167"/>
      <c r="HP22" s="167"/>
      <c r="HQ22" s="167"/>
      <c r="HR22" s="167"/>
      <c r="HS22" s="167"/>
      <c r="HT22" s="167"/>
      <c r="HU22" s="167"/>
      <c r="HV22" s="167"/>
      <c r="HW22" s="167"/>
      <c r="HX22" s="167"/>
      <c r="HY22" s="167"/>
      <c r="HZ22" s="167"/>
      <c r="IA22" s="167"/>
      <c r="IB22" s="167"/>
      <c r="IC22" s="167"/>
      <c r="ID22" s="167"/>
      <c r="IE22" s="167"/>
      <c r="IF22" s="167"/>
      <c r="IG22" s="167"/>
      <c r="IH22" s="167"/>
      <c r="II22" s="167"/>
      <c r="IJ22" s="167"/>
      <c r="IK22" s="167"/>
      <c r="IL22" s="167"/>
      <c r="IM22" s="167"/>
      <c r="IN22" s="167"/>
      <c r="IO22" s="167"/>
      <c r="IP22" s="167"/>
      <c r="IQ22" s="167"/>
      <c r="IR22" s="167"/>
      <c r="IS22" s="167"/>
      <c r="IT22" s="167"/>
      <c r="IU22" s="167"/>
    </row>
    <row r="23" spans="1:255" s="127" customFormat="1">
      <c r="A23" s="179" t="s">
        <v>2256</v>
      </c>
      <c r="B23" s="176" t="s">
        <v>2251</v>
      </c>
      <c r="C23" s="177"/>
      <c r="D23" s="177"/>
      <c r="E23" s="171"/>
      <c r="F23" s="175"/>
      <c r="G23" s="167"/>
      <c r="H23" s="167"/>
      <c r="I23" s="167"/>
      <c r="J23" s="167"/>
      <c r="K23" s="167"/>
      <c r="L23" s="167"/>
      <c r="M23" s="167"/>
      <c r="N23" s="167"/>
      <c r="O23" s="167"/>
      <c r="P23" s="167"/>
      <c r="Q23" s="167"/>
      <c r="R23" s="167"/>
      <c r="S23" s="167"/>
      <c r="T23" s="167"/>
      <c r="U23" s="167"/>
      <c r="V23" s="167"/>
      <c r="W23" s="167"/>
      <c r="X23" s="167"/>
      <c r="Y23" s="167"/>
      <c r="Z23" s="167"/>
      <c r="AA23" s="167"/>
      <c r="AB23" s="167"/>
      <c r="AC23" s="167"/>
      <c r="AD23" s="167"/>
      <c r="AE23" s="167"/>
      <c r="AF23" s="167"/>
      <c r="AG23" s="167"/>
      <c r="AH23" s="167"/>
      <c r="AI23" s="167"/>
      <c r="AJ23" s="167"/>
      <c r="AK23" s="167"/>
      <c r="AL23" s="167"/>
      <c r="AM23" s="167"/>
      <c r="AN23" s="167"/>
      <c r="AO23" s="167"/>
      <c r="AP23" s="167"/>
      <c r="AQ23" s="167"/>
      <c r="AR23" s="167"/>
      <c r="AS23" s="167"/>
      <c r="AT23" s="167"/>
      <c r="AU23" s="167"/>
      <c r="AV23" s="167"/>
      <c r="AW23" s="167"/>
      <c r="AX23" s="167"/>
      <c r="AY23" s="167"/>
      <c r="AZ23" s="167"/>
      <c r="BA23" s="167"/>
      <c r="BB23" s="167"/>
      <c r="BC23" s="167"/>
      <c r="BD23" s="167"/>
      <c r="BE23" s="167"/>
      <c r="BF23" s="167"/>
      <c r="BG23" s="167"/>
      <c r="BH23" s="167"/>
      <c r="BI23" s="167"/>
      <c r="BJ23" s="167"/>
      <c r="BK23" s="167"/>
      <c r="BL23" s="167"/>
      <c r="BM23" s="167"/>
      <c r="BN23" s="167"/>
      <c r="BO23" s="167"/>
      <c r="BP23" s="167"/>
      <c r="BQ23" s="167"/>
      <c r="BR23" s="167"/>
      <c r="BS23" s="167"/>
      <c r="BT23" s="167"/>
      <c r="BU23" s="167"/>
      <c r="BV23" s="167"/>
      <c r="BW23" s="167"/>
      <c r="BX23" s="167"/>
      <c r="BY23" s="167"/>
      <c r="BZ23" s="167"/>
      <c r="CA23" s="167"/>
      <c r="CB23" s="167"/>
      <c r="CC23" s="167"/>
      <c r="CD23" s="167"/>
      <c r="CE23" s="167"/>
      <c r="CF23" s="167"/>
      <c r="CG23" s="167"/>
      <c r="CH23" s="167"/>
      <c r="CI23" s="167"/>
      <c r="CJ23" s="167"/>
      <c r="CK23" s="167"/>
      <c r="CL23" s="167"/>
      <c r="CM23" s="167"/>
      <c r="CN23" s="167"/>
      <c r="CO23" s="167"/>
      <c r="CP23" s="167"/>
      <c r="CQ23" s="167"/>
      <c r="CR23" s="167"/>
      <c r="CS23" s="167"/>
      <c r="CT23" s="167"/>
      <c r="CU23" s="167"/>
      <c r="CV23" s="167"/>
      <c r="CW23" s="167"/>
      <c r="CX23" s="167"/>
      <c r="CY23" s="167"/>
      <c r="CZ23" s="167"/>
      <c r="DA23" s="167"/>
      <c r="DB23" s="167"/>
      <c r="DC23" s="167"/>
      <c r="DD23" s="167"/>
      <c r="DE23" s="167"/>
      <c r="DF23" s="167"/>
      <c r="DG23" s="167"/>
      <c r="DH23" s="167"/>
      <c r="DI23" s="167"/>
      <c r="DJ23" s="167"/>
      <c r="DK23" s="167"/>
      <c r="DL23" s="167"/>
      <c r="DM23" s="167"/>
      <c r="DN23" s="167"/>
      <c r="DO23" s="167"/>
      <c r="DP23" s="167"/>
      <c r="DQ23" s="167"/>
      <c r="DR23" s="167"/>
      <c r="DS23" s="167"/>
      <c r="DT23" s="167"/>
      <c r="DU23" s="167"/>
      <c r="DV23" s="167"/>
      <c r="DW23" s="167"/>
      <c r="DX23" s="167"/>
      <c r="DY23" s="167"/>
      <c r="DZ23" s="167"/>
      <c r="EA23" s="167"/>
      <c r="EB23" s="167"/>
      <c r="EC23" s="167"/>
      <c r="ED23" s="167"/>
      <c r="EE23" s="167"/>
      <c r="EF23" s="167"/>
      <c r="EG23" s="167"/>
      <c r="EH23" s="167"/>
      <c r="EI23" s="167"/>
      <c r="EJ23" s="167"/>
      <c r="EK23" s="167"/>
      <c r="EL23" s="167"/>
      <c r="EM23" s="167"/>
      <c r="EN23" s="167"/>
      <c r="EO23" s="167"/>
      <c r="EP23" s="167"/>
      <c r="EQ23" s="167"/>
      <c r="ER23" s="167"/>
      <c r="ES23" s="167"/>
      <c r="ET23" s="167"/>
      <c r="EU23" s="167"/>
      <c r="EV23" s="167"/>
      <c r="EW23" s="167"/>
      <c r="EX23" s="167"/>
      <c r="EY23" s="167"/>
      <c r="EZ23" s="167"/>
      <c r="FA23" s="167"/>
      <c r="FB23" s="167"/>
      <c r="FC23" s="167"/>
      <c r="FD23" s="167"/>
      <c r="FE23" s="167"/>
      <c r="FF23" s="167"/>
      <c r="FG23" s="167"/>
      <c r="FH23" s="167"/>
      <c r="FI23" s="167"/>
      <c r="FJ23" s="167"/>
      <c r="FK23" s="167"/>
      <c r="FL23" s="167"/>
      <c r="FM23" s="167"/>
      <c r="FN23" s="167"/>
      <c r="FO23" s="167"/>
      <c r="FP23" s="167"/>
      <c r="FQ23" s="167"/>
      <c r="FR23" s="167"/>
      <c r="FS23" s="167"/>
      <c r="FT23" s="167"/>
      <c r="FU23" s="167"/>
      <c r="FV23" s="167"/>
      <c r="FW23" s="167"/>
      <c r="FX23" s="167"/>
      <c r="FY23" s="167"/>
      <c r="FZ23" s="167"/>
      <c r="GA23" s="167"/>
      <c r="GB23" s="167"/>
      <c r="GC23" s="167"/>
      <c r="GD23" s="167"/>
      <c r="GE23" s="167"/>
      <c r="GF23" s="167"/>
      <c r="GG23" s="167"/>
      <c r="GH23" s="167"/>
      <c r="GI23" s="167"/>
      <c r="GJ23" s="167"/>
      <c r="GK23" s="167"/>
      <c r="GL23" s="167"/>
      <c r="GM23" s="167"/>
      <c r="GN23" s="167"/>
      <c r="GO23" s="167"/>
      <c r="GP23" s="167"/>
      <c r="GQ23" s="167"/>
      <c r="GR23" s="167"/>
      <c r="GS23" s="167"/>
      <c r="GT23" s="167"/>
      <c r="GU23" s="167"/>
      <c r="GV23" s="167"/>
      <c r="GW23" s="167"/>
      <c r="GX23" s="167"/>
      <c r="GY23" s="167"/>
      <c r="GZ23" s="167"/>
      <c r="HA23" s="167"/>
      <c r="HB23" s="167"/>
      <c r="HC23" s="167"/>
      <c r="HD23" s="167"/>
      <c r="HE23" s="167"/>
      <c r="HF23" s="167"/>
      <c r="HG23" s="167"/>
      <c r="HH23" s="167"/>
      <c r="HI23" s="167"/>
      <c r="HJ23" s="167"/>
      <c r="HK23" s="167"/>
      <c r="HL23" s="167"/>
      <c r="HM23" s="167"/>
      <c r="HN23" s="167"/>
      <c r="HO23" s="167"/>
      <c r="HP23" s="167"/>
      <c r="HQ23" s="167"/>
      <c r="HR23" s="167"/>
      <c r="HS23" s="167"/>
      <c r="HT23" s="167"/>
      <c r="HU23" s="167"/>
      <c r="HV23" s="167"/>
      <c r="HW23" s="167"/>
      <c r="HX23" s="167"/>
      <c r="HY23" s="167"/>
      <c r="HZ23" s="167"/>
      <c r="IA23" s="167"/>
      <c r="IB23" s="167"/>
      <c r="IC23" s="167"/>
      <c r="ID23" s="167"/>
      <c r="IE23" s="167"/>
      <c r="IF23" s="167"/>
      <c r="IG23" s="167"/>
      <c r="IH23" s="167"/>
      <c r="II23" s="167"/>
      <c r="IJ23" s="167"/>
      <c r="IK23" s="167"/>
      <c r="IL23" s="167"/>
      <c r="IM23" s="167"/>
      <c r="IN23" s="167"/>
      <c r="IO23" s="167"/>
      <c r="IP23" s="167"/>
      <c r="IQ23" s="167"/>
      <c r="IR23" s="167"/>
      <c r="IS23" s="167"/>
      <c r="IT23" s="167"/>
      <c r="IU23" s="167"/>
    </row>
    <row r="24" spans="1:255" s="127" customFormat="1">
      <c r="A24" s="58"/>
      <c r="B24" s="180">
        <v>150</v>
      </c>
      <c r="C24" s="783"/>
      <c r="D24" s="181">
        <f>B24*C24</f>
        <v>0</v>
      </c>
      <c r="E24" s="171"/>
      <c r="F24" s="175"/>
      <c r="G24" s="167"/>
      <c r="H24" s="167"/>
      <c r="I24" s="167"/>
      <c r="J24" s="167"/>
      <c r="K24" s="167"/>
      <c r="L24" s="167"/>
      <c r="M24" s="167"/>
      <c r="N24" s="167"/>
      <c r="O24" s="167"/>
      <c r="P24" s="167"/>
      <c r="Q24" s="167"/>
      <c r="R24" s="167"/>
      <c r="S24" s="167"/>
      <c r="T24" s="167"/>
      <c r="U24" s="167"/>
      <c r="V24" s="167"/>
      <c r="W24" s="167"/>
      <c r="X24" s="167"/>
      <c r="Y24" s="167"/>
      <c r="Z24" s="167"/>
      <c r="AA24" s="167"/>
      <c r="AB24" s="167"/>
      <c r="AC24" s="167"/>
      <c r="AD24" s="167"/>
      <c r="AE24" s="167"/>
      <c r="AF24" s="167"/>
      <c r="AG24" s="167"/>
      <c r="AH24" s="167"/>
      <c r="AI24" s="167"/>
      <c r="AJ24" s="167"/>
      <c r="AK24" s="167"/>
      <c r="AL24" s="167"/>
      <c r="AM24" s="167"/>
      <c r="AN24" s="167"/>
      <c r="AO24" s="167"/>
      <c r="AP24" s="167"/>
      <c r="AQ24" s="167"/>
      <c r="AR24" s="167"/>
      <c r="AS24" s="167"/>
      <c r="AT24" s="167"/>
      <c r="AU24" s="167"/>
      <c r="AV24" s="167"/>
      <c r="AW24" s="167"/>
      <c r="AX24" s="167"/>
      <c r="AY24" s="167"/>
      <c r="AZ24" s="167"/>
      <c r="BA24" s="167"/>
      <c r="BB24" s="167"/>
      <c r="BC24" s="167"/>
      <c r="BD24" s="167"/>
      <c r="BE24" s="167"/>
      <c r="BF24" s="167"/>
      <c r="BG24" s="167"/>
      <c r="BH24" s="167"/>
      <c r="BI24" s="167"/>
      <c r="BJ24" s="167"/>
      <c r="BK24" s="167"/>
      <c r="BL24" s="167"/>
      <c r="BM24" s="167"/>
      <c r="BN24" s="167"/>
      <c r="BO24" s="167"/>
      <c r="BP24" s="167"/>
      <c r="BQ24" s="167"/>
      <c r="BR24" s="167"/>
      <c r="BS24" s="167"/>
      <c r="BT24" s="167"/>
      <c r="BU24" s="167"/>
      <c r="BV24" s="167"/>
      <c r="BW24" s="167"/>
      <c r="BX24" s="167"/>
      <c r="BY24" s="167"/>
      <c r="BZ24" s="167"/>
      <c r="CA24" s="167"/>
      <c r="CB24" s="167"/>
      <c r="CC24" s="167"/>
      <c r="CD24" s="167"/>
      <c r="CE24" s="167"/>
      <c r="CF24" s="167"/>
      <c r="CG24" s="167"/>
      <c r="CH24" s="167"/>
      <c r="CI24" s="167"/>
      <c r="CJ24" s="167"/>
      <c r="CK24" s="167"/>
      <c r="CL24" s="167"/>
      <c r="CM24" s="167"/>
      <c r="CN24" s="167"/>
      <c r="CO24" s="167"/>
      <c r="CP24" s="167"/>
      <c r="CQ24" s="167"/>
      <c r="CR24" s="167"/>
      <c r="CS24" s="167"/>
      <c r="CT24" s="167"/>
      <c r="CU24" s="167"/>
      <c r="CV24" s="167"/>
      <c r="CW24" s="167"/>
      <c r="CX24" s="167"/>
      <c r="CY24" s="167"/>
      <c r="CZ24" s="167"/>
      <c r="DA24" s="167"/>
      <c r="DB24" s="167"/>
      <c r="DC24" s="167"/>
      <c r="DD24" s="167"/>
      <c r="DE24" s="167"/>
      <c r="DF24" s="167"/>
      <c r="DG24" s="167"/>
      <c r="DH24" s="167"/>
      <c r="DI24" s="167"/>
      <c r="DJ24" s="167"/>
      <c r="DK24" s="167"/>
      <c r="DL24" s="167"/>
      <c r="DM24" s="167"/>
      <c r="DN24" s="167"/>
      <c r="DO24" s="167"/>
      <c r="DP24" s="167"/>
      <c r="DQ24" s="167"/>
      <c r="DR24" s="167"/>
      <c r="DS24" s="167"/>
      <c r="DT24" s="167"/>
      <c r="DU24" s="167"/>
      <c r="DV24" s="167"/>
      <c r="DW24" s="167"/>
      <c r="DX24" s="167"/>
      <c r="DY24" s="167"/>
      <c r="DZ24" s="167"/>
      <c r="EA24" s="167"/>
      <c r="EB24" s="167"/>
      <c r="EC24" s="167"/>
      <c r="ED24" s="167"/>
      <c r="EE24" s="167"/>
      <c r="EF24" s="167"/>
      <c r="EG24" s="167"/>
      <c r="EH24" s="167"/>
      <c r="EI24" s="167"/>
      <c r="EJ24" s="167"/>
      <c r="EK24" s="167"/>
      <c r="EL24" s="167"/>
      <c r="EM24" s="167"/>
      <c r="EN24" s="167"/>
      <c r="EO24" s="167"/>
      <c r="EP24" s="167"/>
      <c r="EQ24" s="167"/>
      <c r="ER24" s="167"/>
      <c r="ES24" s="167"/>
      <c r="ET24" s="167"/>
      <c r="EU24" s="167"/>
      <c r="EV24" s="167"/>
      <c r="EW24" s="167"/>
      <c r="EX24" s="167"/>
      <c r="EY24" s="167"/>
      <c r="EZ24" s="167"/>
      <c r="FA24" s="167"/>
      <c r="FB24" s="167"/>
      <c r="FC24" s="167"/>
      <c r="FD24" s="167"/>
      <c r="FE24" s="167"/>
      <c r="FF24" s="167"/>
      <c r="FG24" s="167"/>
      <c r="FH24" s="167"/>
      <c r="FI24" s="167"/>
      <c r="FJ24" s="167"/>
      <c r="FK24" s="167"/>
      <c r="FL24" s="167"/>
      <c r="FM24" s="167"/>
      <c r="FN24" s="167"/>
      <c r="FO24" s="167"/>
      <c r="FP24" s="167"/>
      <c r="FQ24" s="167"/>
      <c r="FR24" s="167"/>
      <c r="FS24" s="167"/>
      <c r="FT24" s="167"/>
      <c r="FU24" s="167"/>
      <c r="FV24" s="167"/>
      <c r="FW24" s="167"/>
      <c r="FX24" s="167"/>
      <c r="FY24" s="167"/>
      <c r="FZ24" s="167"/>
      <c r="GA24" s="167"/>
      <c r="GB24" s="167"/>
      <c r="GC24" s="167"/>
      <c r="GD24" s="167"/>
      <c r="GE24" s="167"/>
      <c r="GF24" s="167"/>
      <c r="GG24" s="167"/>
      <c r="GH24" s="167"/>
      <c r="GI24" s="167"/>
      <c r="GJ24" s="167"/>
      <c r="GK24" s="167"/>
      <c r="GL24" s="167"/>
      <c r="GM24" s="167"/>
      <c r="GN24" s="167"/>
      <c r="GO24" s="167"/>
      <c r="GP24" s="167"/>
      <c r="GQ24" s="167"/>
      <c r="GR24" s="167"/>
      <c r="GS24" s="167"/>
      <c r="GT24" s="167"/>
      <c r="GU24" s="167"/>
      <c r="GV24" s="167"/>
      <c r="GW24" s="167"/>
      <c r="GX24" s="167"/>
      <c r="GY24" s="167"/>
      <c r="GZ24" s="167"/>
      <c r="HA24" s="167"/>
      <c r="HB24" s="167"/>
      <c r="HC24" s="167"/>
      <c r="HD24" s="167"/>
      <c r="HE24" s="167"/>
      <c r="HF24" s="167"/>
      <c r="HG24" s="167"/>
      <c r="HH24" s="167"/>
      <c r="HI24" s="167"/>
      <c r="HJ24" s="167"/>
      <c r="HK24" s="167"/>
      <c r="HL24" s="167"/>
      <c r="HM24" s="167"/>
      <c r="HN24" s="167"/>
      <c r="HO24" s="167"/>
      <c r="HP24" s="167"/>
      <c r="HQ24" s="167"/>
      <c r="HR24" s="167"/>
      <c r="HS24" s="167"/>
      <c r="HT24" s="167"/>
      <c r="HU24" s="167"/>
      <c r="HV24" s="167"/>
      <c r="HW24" s="167"/>
      <c r="HX24" s="167"/>
      <c r="HY24" s="167"/>
      <c r="HZ24" s="167"/>
      <c r="IA24" s="167"/>
      <c r="IB24" s="167"/>
      <c r="IC24" s="167"/>
      <c r="ID24" s="167"/>
      <c r="IE24" s="167"/>
      <c r="IF24" s="167"/>
      <c r="IG24" s="167"/>
      <c r="IH24" s="167"/>
      <c r="II24" s="167"/>
      <c r="IJ24" s="167"/>
      <c r="IK24" s="167"/>
      <c r="IL24" s="167"/>
      <c r="IM24" s="167"/>
      <c r="IN24" s="167"/>
      <c r="IO24" s="167"/>
      <c r="IP24" s="167"/>
      <c r="IQ24" s="167"/>
      <c r="IR24" s="167"/>
      <c r="IS24" s="167"/>
      <c r="IT24" s="167"/>
      <c r="IU24" s="167"/>
    </row>
    <row r="25" spans="1:255" s="127" customFormat="1">
      <c r="A25" s="58"/>
      <c r="B25" s="1285"/>
      <c r="C25" s="1286"/>
      <c r="D25" s="182"/>
      <c r="E25" s="171"/>
      <c r="F25" s="175"/>
      <c r="G25" s="167"/>
      <c r="H25" s="167"/>
      <c r="I25" s="167"/>
      <c r="J25" s="167"/>
      <c r="K25" s="167"/>
      <c r="L25" s="167"/>
      <c r="M25" s="167"/>
      <c r="N25" s="167"/>
      <c r="O25" s="167"/>
      <c r="P25" s="167"/>
      <c r="Q25" s="167"/>
      <c r="R25" s="167"/>
      <c r="S25" s="167"/>
      <c r="T25" s="167"/>
      <c r="U25" s="167"/>
      <c r="V25" s="167"/>
      <c r="W25" s="167"/>
      <c r="X25" s="167"/>
      <c r="Y25" s="167"/>
      <c r="Z25" s="167"/>
      <c r="AA25" s="167"/>
      <c r="AB25" s="167"/>
      <c r="AC25" s="167"/>
      <c r="AD25" s="167"/>
      <c r="AE25" s="167"/>
      <c r="AF25" s="167"/>
      <c r="AG25" s="167"/>
      <c r="AH25" s="167"/>
      <c r="AI25" s="167"/>
      <c r="AJ25" s="167"/>
      <c r="AK25" s="167"/>
      <c r="AL25" s="167"/>
      <c r="AM25" s="167"/>
      <c r="AN25" s="167"/>
      <c r="AO25" s="167"/>
      <c r="AP25" s="167"/>
      <c r="AQ25" s="167"/>
      <c r="AR25" s="167"/>
      <c r="AS25" s="167"/>
      <c r="AT25" s="167"/>
      <c r="AU25" s="167"/>
      <c r="AV25" s="167"/>
      <c r="AW25" s="167"/>
      <c r="AX25" s="167"/>
      <c r="AY25" s="167"/>
      <c r="AZ25" s="167"/>
      <c r="BA25" s="167"/>
      <c r="BB25" s="167"/>
      <c r="BC25" s="167"/>
      <c r="BD25" s="167"/>
      <c r="BE25" s="167"/>
      <c r="BF25" s="167"/>
      <c r="BG25" s="167"/>
      <c r="BH25" s="167"/>
      <c r="BI25" s="167"/>
      <c r="BJ25" s="167"/>
      <c r="BK25" s="167"/>
      <c r="BL25" s="167"/>
      <c r="BM25" s="167"/>
      <c r="BN25" s="167"/>
      <c r="BO25" s="167"/>
      <c r="BP25" s="167"/>
      <c r="BQ25" s="167"/>
      <c r="BR25" s="167"/>
      <c r="BS25" s="167"/>
      <c r="BT25" s="167"/>
      <c r="BU25" s="167"/>
      <c r="BV25" s="167"/>
      <c r="BW25" s="167"/>
      <c r="BX25" s="167"/>
      <c r="BY25" s="167"/>
      <c r="BZ25" s="167"/>
      <c r="CA25" s="167"/>
      <c r="CB25" s="167"/>
      <c r="CC25" s="167"/>
      <c r="CD25" s="167"/>
      <c r="CE25" s="167"/>
      <c r="CF25" s="167"/>
      <c r="CG25" s="167"/>
      <c r="CH25" s="167"/>
      <c r="CI25" s="167"/>
      <c r="CJ25" s="167"/>
      <c r="CK25" s="167"/>
      <c r="CL25" s="167"/>
      <c r="CM25" s="167"/>
      <c r="CN25" s="167"/>
      <c r="CO25" s="167"/>
      <c r="CP25" s="167"/>
      <c r="CQ25" s="167"/>
      <c r="CR25" s="167"/>
      <c r="CS25" s="167"/>
      <c r="CT25" s="167"/>
      <c r="CU25" s="167"/>
      <c r="CV25" s="167"/>
      <c r="CW25" s="167"/>
      <c r="CX25" s="167"/>
      <c r="CY25" s="167"/>
      <c r="CZ25" s="167"/>
      <c r="DA25" s="167"/>
      <c r="DB25" s="167"/>
      <c r="DC25" s="167"/>
      <c r="DD25" s="167"/>
      <c r="DE25" s="167"/>
      <c r="DF25" s="167"/>
      <c r="DG25" s="167"/>
      <c r="DH25" s="167"/>
      <c r="DI25" s="167"/>
      <c r="DJ25" s="167"/>
      <c r="DK25" s="167"/>
      <c r="DL25" s="167"/>
      <c r="DM25" s="167"/>
      <c r="DN25" s="167"/>
      <c r="DO25" s="167"/>
      <c r="DP25" s="167"/>
      <c r="DQ25" s="167"/>
      <c r="DR25" s="167"/>
      <c r="DS25" s="167"/>
      <c r="DT25" s="167"/>
      <c r="DU25" s="167"/>
      <c r="DV25" s="167"/>
      <c r="DW25" s="167"/>
      <c r="DX25" s="167"/>
      <c r="DY25" s="167"/>
      <c r="DZ25" s="167"/>
      <c r="EA25" s="167"/>
      <c r="EB25" s="167"/>
      <c r="EC25" s="167"/>
      <c r="ED25" s="167"/>
      <c r="EE25" s="167"/>
      <c r="EF25" s="167"/>
      <c r="EG25" s="167"/>
      <c r="EH25" s="167"/>
      <c r="EI25" s="167"/>
      <c r="EJ25" s="167"/>
      <c r="EK25" s="167"/>
      <c r="EL25" s="167"/>
      <c r="EM25" s="167"/>
      <c r="EN25" s="167"/>
      <c r="EO25" s="167"/>
      <c r="EP25" s="167"/>
      <c r="EQ25" s="167"/>
      <c r="ER25" s="167"/>
      <c r="ES25" s="167"/>
      <c r="ET25" s="167"/>
      <c r="EU25" s="167"/>
      <c r="EV25" s="167"/>
      <c r="EW25" s="167"/>
      <c r="EX25" s="167"/>
      <c r="EY25" s="167"/>
      <c r="EZ25" s="167"/>
      <c r="FA25" s="167"/>
      <c r="FB25" s="167"/>
      <c r="FC25" s="167"/>
      <c r="FD25" s="167"/>
      <c r="FE25" s="167"/>
      <c r="FF25" s="167"/>
      <c r="FG25" s="167"/>
      <c r="FH25" s="167"/>
      <c r="FI25" s="167"/>
      <c r="FJ25" s="167"/>
      <c r="FK25" s="167"/>
      <c r="FL25" s="167"/>
      <c r="FM25" s="167"/>
      <c r="FN25" s="167"/>
      <c r="FO25" s="167"/>
      <c r="FP25" s="167"/>
      <c r="FQ25" s="167"/>
      <c r="FR25" s="167"/>
      <c r="FS25" s="167"/>
      <c r="FT25" s="167"/>
      <c r="FU25" s="167"/>
      <c r="FV25" s="167"/>
      <c r="FW25" s="167"/>
      <c r="FX25" s="167"/>
      <c r="FY25" s="167"/>
      <c r="FZ25" s="167"/>
      <c r="GA25" s="167"/>
      <c r="GB25" s="167"/>
      <c r="GC25" s="167"/>
      <c r="GD25" s="167"/>
      <c r="GE25" s="167"/>
      <c r="GF25" s="167"/>
      <c r="GG25" s="167"/>
      <c r="GH25" s="167"/>
      <c r="GI25" s="167"/>
      <c r="GJ25" s="167"/>
      <c r="GK25" s="167"/>
      <c r="GL25" s="167"/>
      <c r="GM25" s="167"/>
      <c r="GN25" s="167"/>
      <c r="GO25" s="167"/>
      <c r="GP25" s="167"/>
      <c r="GQ25" s="167"/>
      <c r="GR25" s="167"/>
      <c r="GS25" s="167"/>
      <c r="GT25" s="167"/>
      <c r="GU25" s="167"/>
      <c r="GV25" s="167"/>
      <c r="GW25" s="167"/>
      <c r="GX25" s="167"/>
      <c r="GY25" s="167"/>
      <c r="GZ25" s="167"/>
      <c r="HA25" s="167"/>
      <c r="HB25" s="167"/>
      <c r="HC25" s="167"/>
      <c r="HD25" s="167"/>
      <c r="HE25" s="167"/>
      <c r="HF25" s="167"/>
      <c r="HG25" s="167"/>
      <c r="HH25" s="167"/>
      <c r="HI25" s="167"/>
      <c r="HJ25" s="167"/>
      <c r="HK25" s="167"/>
      <c r="HL25" s="167"/>
      <c r="HM25" s="167"/>
      <c r="HN25" s="167"/>
      <c r="HO25" s="167"/>
      <c r="HP25" s="167"/>
      <c r="HQ25" s="167"/>
      <c r="HR25" s="167"/>
      <c r="HS25" s="167"/>
      <c r="HT25" s="167"/>
      <c r="HU25" s="167"/>
      <c r="HV25" s="167"/>
      <c r="HW25" s="167"/>
      <c r="HX25" s="167"/>
      <c r="HY25" s="167"/>
      <c r="HZ25" s="167"/>
      <c r="IA25" s="167"/>
      <c r="IB25" s="167"/>
      <c r="IC25" s="167"/>
      <c r="ID25" s="167"/>
      <c r="IE25" s="167"/>
      <c r="IF25" s="167"/>
      <c r="IG25" s="167"/>
      <c r="IH25" s="167"/>
      <c r="II25" s="167"/>
      <c r="IJ25" s="167"/>
      <c r="IK25" s="167"/>
      <c r="IL25" s="167"/>
      <c r="IM25" s="167"/>
      <c r="IN25" s="167"/>
      <c r="IO25" s="167"/>
      <c r="IP25" s="167"/>
      <c r="IQ25" s="167"/>
      <c r="IR25" s="167"/>
      <c r="IS25" s="167"/>
      <c r="IT25" s="167"/>
      <c r="IU25" s="167"/>
    </row>
    <row r="26" spans="1:255" s="127" customFormat="1">
      <c r="A26" s="58"/>
      <c r="B26" s="1294" t="s">
        <v>2249</v>
      </c>
      <c r="C26" s="1295"/>
      <c r="D26" s="1283">
        <f>SUM(D10:D24)</f>
        <v>0</v>
      </c>
      <c r="E26" s="171"/>
      <c r="F26" s="175"/>
      <c r="G26" s="167"/>
      <c r="H26" s="167"/>
      <c r="I26" s="167"/>
      <c r="J26" s="167"/>
      <c r="K26" s="167"/>
      <c r="L26" s="167"/>
      <c r="M26" s="167"/>
      <c r="N26" s="167"/>
      <c r="O26" s="167"/>
      <c r="P26" s="167"/>
      <c r="Q26" s="167"/>
      <c r="R26" s="167"/>
      <c r="S26" s="167"/>
      <c r="T26" s="167"/>
      <c r="U26" s="167"/>
      <c r="V26" s="167"/>
      <c r="W26" s="167"/>
      <c r="X26" s="167"/>
      <c r="Y26" s="167"/>
      <c r="Z26" s="167"/>
      <c r="AA26" s="167"/>
      <c r="AB26" s="167"/>
      <c r="AC26" s="167"/>
      <c r="AD26" s="167"/>
      <c r="AE26" s="167"/>
      <c r="AF26" s="167"/>
      <c r="AG26" s="167"/>
      <c r="AH26" s="167"/>
      <c r="AI26" s="167"/>
      <c r="AJ26" s="167"/>
      <c r="AK26" s="167"/>
      <c r="AL26" s="167"/>
      <c r="AM26" s="167"/>
      <c r="AN26" s="167"/>
      <c r="AO26" s="167"/>
      <c r="AP26" s="167"/>
      <c r="AQ26" s="167"/>
      <c r="AR26" s="167"/>
      <c r="AS26" s="167"/>
      <c r="AT26" s="167"/>
      <c r="AU26" s="167"/>
      <c r="AV26" s="167"/>
      <c r="AW26" s="167"/>
      <c r="AX26" s="167"/>
      <c r="AY26" s="167"/>
      <c r="AZ26" s="167"/>
      <c r="BA26" s="167"/>
      <c r="BB26" s="167"/>
      <c r="BC26" s="167"/>
      <c r="BD26" s="167"/>
      <c r="BE26" s="167"/>
      <c r="BF26" s="167"/>
      <c r="BG26" s="167"/>
      <c r="BH26" s="167"/>
      <c r="BI26" s="167"/>
      <c r="BJ26" s="167"/>
      <c r="BK26" s="167"/>
      <c r="BL26" s="167"/>
      <c r="BM26" s="167"/>
      <c r="BN26" s="167"/>
      <c r="BO26" s="167"/>
      <c r="BP26" s="167"/>
      <c r="BQ26" s="167"/>
      <c r="BR26" s="167"/>
      <c r="BS26" s="167"/>
      <c r="BT26" s="167"/>
      <c r="BU26" s="167"/>
      <c r="BV26" s="167"/>
      <c r="BW26" s="167"/>
      <c r="BX26" s="167"/>
      <c r="BY26" s="167"/>
      <c r="BZ26" s="167"/>
      <c r="CA26" s="167"/>
      <c r="CB26" s="167"/>
      <c r="CC26" s="167"/>
      <c r="CD26" s="167"/>
      <c r="CE26" s="167"/>
      <c r="CF26" s="167"/>
      <c r="CG26" s="167"/>
      <c r="CH26" s="167"/>
      <c r="CI26" s="167"/>
      <c r="CJ26" s="167"/>
      <c r="CK26" s="167"/>
      <c r="CL26" s="167"/>
      <c r="CM26" s="167"/>
      <c r="CN26" s="167"/>
      <c r="CO26" s="167"/>
      <c r="CP26" s="167"/>
      <c r="CQ26" s="167"/>
      <c r="CR26" s="167"/>
      <c r="CS26" s="167"/>
      <c r="CT26" s="167"/>
      <c r="CU26" s="167"/>
      <c r="CV26" s="167"/>
      <c r="CW26" s="167"/>
      <c r="CX26" s="167"/>
      <c r="CY26" s="167"/>
      <c r="CZ26" s="167"/>
      <c r="DA26" s="167"/>
      <c r="DB26" s="167"/>
      <c r="DC26" s="167"/>
      <c r="DD26" s="167"/>
      <c r="DE26" s="167"/>
      <c r="DF26" s="167"/>
      <c r="DG26" s="167"/>
      <c r="DH26" s="167"/>
      <c r="DI26" s="167"/>
      <c r="DJ26" s="167"/>
      <c r="DK26" s="167"/>
      <c r="DL26" s="167"/>
      <c r="DM26" s="167"/>
      <c r="DN26" s="167"/>
      <c r="DO26" s="167"/>
      <c r="DP26" s="167"/>
      <c r="DQ26" s="167"/>
      <c r="DR26" s="167"/>
      <c r="DS26" s="167"/>
      <c r="DT26" s="167"/>
      <c r="DU26" s="167"/>
      <c r="DV26" s="167"/>
      <c r="DW26" s="167"/>
      <c r="DX26" s="167"/>
      <c r="DY26" s="167"/>
      <c r="DZ26" s="167"/>
      <c r="EA26" s="167"/>
      <c r="EB26" s="167"/>
      <c r="EC26" s="167"/>
      <c r="ED26" s="167"/>
      <c r="EE26" s="167"/>
      <c r="EF26" s="167"/>
      <c r="EG26" s="167"/>
      <c r="EH26" s="167"/>
      <c r="EI26" s="167"/>
      <c r="EJ26" s="167"/>
      <c r="EK26" s="167"/>
      <c r="EL26" s="167"/>
      <c r="EM26" s="167"/>
      <c r="EN26" s="167"/>
      <c r="EO26" s="167"/>
      <c r="EP26" s="167"/>
      <c r="EQ26" s="167"/>
      <c r="ER26" s="167"/>
      <c r="ES26" s="167"/>
      <c r="ET26" s="167"/>
      <c r="EU26" s="167"/>
      <c r="EV26" s="167"/>
      <c r="EW26" s="167"/>
      <c r="EX26" s="167"/>
      <c r="EY26" s="167"/>
      <c r="EZ26" s="167"/>
      <c r="FA26" s="167"/>
      <c r="FB26" s="167"/>
      <c r="FC26" s="167"/>
      <c r="FD26" s="167"/>
      <c r="FE26" s="167"/>
      <c r="FF26" s="167"/>
      <c r="FG26" s="167"/>
      <c r="FH26" s="167"/>
      <c r="FI26" s="167"/>
      <c r="FJ26" s="167"/>
      <c r="FK26" s="167"/>
      <c r="FL26" s="167"/>
      <c r="FM26" s="167"/>
      <c r="FN26" s="167"/>
      <c r="FO26" s="167"/>
      <c r="FP26" s="167"/>
      <c r="FQ26" s="167"/>
      <c r="FR26" s="167"/>
      <c r="FS26" s="167"/>
      <c r="FT26" s="167"/>
      <c r="FU26" s="167"/>
      <c r="FV26" s="167"/>
      <c r="FW26" s="167"/>
      <c r="FX26" s="167"/>
      <c r="FY26" s="167"/>
      <c r="FZ26" s="167"/>
      <c r="GA26" s="167"/>
      <c r="GB26" s="167"/>
      <c r="GC26" s="167"/>
      <c r="GD26" s="167"/>
      <c r="GE26" s="167"/>
      <c r="GF26" s="167"/>
      <c r="GG26" s="167"/>
      <c r="GH26" s="167"/>
      <c r="GI26" s="167"/>
      <c r="GJ26" s="167"/>
      <c r="GK26" s="167"/>
      <c r="GL26" s="167"/>
      <c r="GM26" s="167"/>
      <c r="GN26" s="167"/>
      <c r="GO26" s="167"/>
      <c r="GP26" s="167"/>
      <c r="GQ26" s="167"/>
      <c r="GR26" s="167"/>
      <c r="GS26" s="167"/>
      <c r="GT26" s="167"/>
      <c r="GU26" s="167"/>
      <c r="GV26" s="167"/>
      <c r="GW26" s="167"/>
      <c r="GX26" s="167"/>
      <c r="GY26" s="167"/>
      <c r="GZ26" s="167"/>
      <c r="HA26" s="167"/>
      <c r="HB26" s="167"/>
      <c r="HC26" s="167"/>
      <c r="HD26" s="167"/>
      <c r="HE26" s="167"/>
      <c r="HF26" s="167"/>
      <c r="HG26" s="167"/>
      <c r="HH26" s="167"/>
      <c r="HI26" s="167"/>
      <c r="HJ26" s="167"/>
      <c r="HK26" s="167"/>
      <c r="HL26" s="167"/>
      <c r="HM26" s="167"/>
      <c r="HN26" s="167"/>
      <c r="HO26" s="167"/>
      <c r="HP26" s="167"/>
      <c r="HQ26" s="167"/>
      <c r="HR26" s="167"/>
      <c r="HS26" s="167"/>
      <c r="HT26" s="167"/>
      <c r="HU26" s="167"/>
      <c r="HV26" s="167"/>
      <c r="HW26" s="167"/>
      <c r="HX26" s="167"/>
      <c r="HY26" s="167"/>
      <c r="HZ26" s="167"/>
      <c r="IA26" s="167"/>
      <c r="IB26" s="167"/>
      <c r="IC26" s="167"/>
      <c r="ID26" s="167"/>
      <c r="IE26" s="167"/>
      <c r="IF26" s="167"/>
      <c r="IG26" s="167"/>
      <c r="IH26" s="167"/>
      <c r="II26" s="167"/>
      <c r="IJ26" s="167"/>
      <c r="IK26" s="167"/>
      <c r="IL26" s="167"/>
      <c r="IM26" s="167"/>
      <c r="IN26" s="167"/>
      <c r="IO26" s="167"/>
      <c r="IP26" s="167"/>
      <c r="IQ26" s="167"/>
      <c r="IR26" s="167"/>
      <c r="IS26" s="167"/>
      <c r="IT26" s="167"/>
      <c r="IU26" s="167"/>
    </row>
    <row r="27" spans="1:255" s="127" customFormat="1">
      <c r="A27" s="58"/>
      <c r="B27" s="1287"/>
      <c r="C27" s="182"/>
      <c r="D27" s="182"/>
      <c r="E27" s="171"/>
      <c r="F27" s="175"/>
      <c r="G27" s="167"/>
      <c r="H27" s="167"/>
      <c r="I27" s="167"/>
      <c r="J27" s="167"/>
      <c r="K27" s="167"/>
      <c r="L27" s="167"/>
      <c r="M27" s="167"/>
      <c r="N27" s="167"/>
      <c r="O27" s="167"/>
      <c r="P27" s="167"/>
      <c r="Q27" s="167"/>
      <c r="R27" s="167"/>
      <c r="S27" s="167"/>
      <c r="T27" s="167"/>
      <c r="U27" s="167"/>
      <c r="V27" s="167"/>
      <c r="W27" s="167"/>
      <c r="X27" s="167"/>
      <c r="Y27" s="167"/>
      <c r="Z27" s="167"/>
      <c r="AA27" s="167"/>
      <c r="AB27" s="167"/>
      <c r="AC27" s="167"/>
      <c r="AD27" s="167"/>
      <c r="AE27" s="167"/>
      <c r="AF27" s="167"/>
      <c r="AG27" s="167"/>
      <c r="AH27" s="167"/>
      <c r="AI27" s="167"/>
      <c r="AJ27" s="167"/>
      <c r="AK27" s="167"/>
      <c r="AL27" s="167"/>
      <c r="AM27" s="167"/>
      <c r="AN27" s="167"/>
      <c r="AO27" s="167"/>
      <c r="AP27" s="167"/>
      <c r="AQ27" s="167"/>
      <c r="AR27" s="167"/>
      <c r="AS27" s="167"/>
      <c r="AT27" s="167"/>
      <c r="AU27" s="167"/>
      <c r="AV27" s="167"/>
      <c r="AW27" s="167"/>
      <c r="AX27" s="167"/>
      <c r="AY27" s="167"/>
      <c r="AZ27" s="167"/>
      <c r="BA27" s="167"/>
      <c r="BB27" s="167"/>
      <c r="BC27" s="167"/>
      <c r="BD27" s="167"/>
      <c r="BE27" s="167"/>
      <c r="BF27" s="167"/>
      <c r="BG27" s="167"/>
      <c r="BH27" s="167"/>
      <c r="BI27" s="167"/>
      <c r="BJ27" s="167"/>
      <c r="BK27" s="167"/>
      <c r="BL27" s="167"/>
      <c r="BM27" s="167"/>
      <c r="BN27" s="167"/>
      <c r="BO27" s="167"/>
      <c r="BP27" s="167"/>
      <c r="BQ27" s="167"/>
      <c r="BR27" s="167"/>
      <c r="BS27" s="167"/>
      <c r="BT27" s="167"/>
      <c r="BU27" s="167"/>
      <c r="BV27" s="167"/>
      <c r="BW27" s="167"/>
      <c r="BX27" s="167"/>
      <c r="BY27" s="167"/>
      <c r="BZ27" s="167"/>
      <c r="CA27" s="167"/>
      <c r="CB27" s="167"/>
      <c r="CC27" s="167"/>
      <c r="CD27" s="167"/>
      <c r="CE27" s="167"/>
      <c r="CF27" s="167"/>
      <c r="CG27" s="167"/>
      <c r="CH27" s="167"/>
      <c r="CI27" s="167"/>
      <c r="CJ27" s="167"/>
      <c r="CK27" s="167"/>
      <c r="CL27" s="167"/>
      <c r="CM27" s="167"/>
      <c r="CN27" s="167"/>
      <c r="CO27" s="167"/>
      <c r="CP27" s="167"/>
      <c r="CQ27" s="167"/>
      <c r="CR27" s="167"/>
      <c r="CS27" s="167"/>
      <c r="CT27" s="167"/>
      <c r="CU27" s="167"/>
      <c r="CV27" s="167"/>
      <c r="CW27" s="167"/>
      <c r="CX27" s="167"/>
      <c r="CY27" s="167"/>
      <c r="CZ27" s="167"/>
      <c r="DA27" s="167"/>
      <c r="DB27" s="167"/>
      <c r="DC27" s="167"/>
      <c r="DD27" s="167"/>
      <c r="DE27" s="167"/>
      <c r="DF27" s="167"/>
      <c r="DG27" s="167"/>
      <c r="DH27" s="167"/>
      <c r="DI27" s="167"/>
      <c r="DJ27" s="167"/>
      <c r="DK27" s="167"/>
      <c r="DL27" s="167"/>
      <c r="DM27" s="167"/>
      <c r="DN27" s="167"/>
      <c r="DO27" s="167"/>
      <c r="DP27" s="167"/>
      <c r="DQ27" s="167"/>
      <c r="DR27" s="167"/>
      <c r="DS27" s="167"/>
      <c r="DT27" s="167"/>
      <c r="DU27" s="167"/>
      <c r="DV27" s="167"/>
      <c r="DW27" s="167"/>
      <c r="DX27" s="167"/>
      <c r="DY27" s="167"/>
      <c r="DZ27" s="167"/>
      <c r="EA27" s="167"/>
      <c r="EB27" s="167"/>
      <c r="EC27" s="167"/>
      <c r="ED27" s="167"/>
      <c r="EE27" s="167"/>
      <c r="EF27" s="167"/>
      <c r="EG27" s="167"/>
      <c r="EH27" s="167"/>
      <c r="EI27" s="167"/>
      <c r="EJ27" s="167"/>
      <c r="EK27" s="167"/>
      <c r="EL27" s="167"/>
      <c r="EM27" s="167"/>
      <c r="EN27" s="167"/>
      <c r="EO27" s="167"/>
      <c r="EP27" s="167"/>
      <c r="EQ27" s="167"/>
      <c r="ER27" s="167"/>
      <c r="ES27" s="167"/>
      <c r="ET27" s="167"/>
      <c r="EU27" s="167"/>
      <c r="EV27" s="167"/>
      <c r="EW27" s="167"/>
      <c r="EX27" s="167"/>
      <c r="EY27" s="167"/>
      <c r="EZ27" s="167"/>
      <c r="FA27" s="167"/>
      <c r="FB27" s="167"/>
      <c r="FC27" s="167"/>
      <c r="FD27" s="167"/>
      <c r="FE27" s="167"/>
      <c r="FF27" s="167"/>
      <c r="FG27" s="167"/>
      <c r="FH27" s="167"/>
      <c r="FI27" s="167"/>
      <c r="FJ27" s="167"/>
      <c r="FK27" s="167"/>
      <c r="FL27" s="167"/>
      <c r="FM27" s="167"/>
      <c r="FN27" s="167"/>
      <c r="FO27" s="167"/>
      <c r="FP27" s="167"/>
      <c r="FQ27" s="167"/>
      <c r="FR27" s="167"/>
      <c r="FS27" s="167"/>
      <c r="FT27" s="167"/>
      <c r="FU27" s="167"/>
      <c r="FV27" s="167"/>
      <c r="FW27" s="167"/>
      <c r="FX27" s="167"/>
      <c r="FY27" s="167"/>
      <c r="FZ27" s="167"/>
      <c r="GA27" s="167"/>
      <c r="GB27" s="167"/>
      <c r="GC27" s="167"/>
      <c r="GD27" s="167"/>
      <c r="GE27" s="167"/>
      <c r="GF27" s="167"/>
      <c r="GG27" s="167"/>
      <c r="GH27" s="167"/>
      <c r="GI27" s="167"/>
      <c r="GJ27" s="167"/>
      <c r="GK27" s="167"/>
      <c r="GL27" s="167"/>
      <c r="GM27" s="167"/>
      <c r="GN27" s="167"/>
      <c r="GO27" s="167"/>
      <c r="GP27" s="167"/>
      <c r="GQ27" s="167"/>
      <c r="GR27" s="167"/>
      <c r="GS27" s="167"/>
      <c r="GT27" s="167"/>
      <c r="GU27" s="167"/>
      <c r="GV27" s="167"/>
      <c r="GW27" s="167"/>
      <c r="GX27" s="167"/>
      <c r="GY27" s="167"/>
      <c r="GZ27" s="167"/>
      <c r="HA27" s="167"/>
      <c r="HB27" s="167"/>
      <c r="HC27" s="167"/>
      <c r="HD27" s="167"/>
      <c r="HE27" s="167"/>
      <c r="HF27" s="167"/>
      <c r="HG27" s="167"/>
      <c r="HH27" s="167"/>
      <c r="HI27" s="167"/>
      <c r="HJ27" s="167"/>
      <c r="HK27" s="167"/>
      <c r="HL27" s="167"/>
      <c r="HM27" s="167"/>
      <c r="HN27" s="167"/>
      <c r="HO27" s="167"/>
      <c r="HP27" s="167"/>
      <c r="HQ27" s="167"/>
      <c r="HR27" s="167"/>
      <c r="HS27" s="167"/>
      <c r="HT27" s="167"/>
      <c r="HU27" s="167"/>
      <c r="HV27" s="167"/>
      <c r="HW27" s="167"/>
      <c r="HX27" s="167"/>
      <c r="HY27" s="167"/>
      <c r="HZ27" s="167"/>
      <c r="IA27" s="167"/>
      <c r="IB27" s="167"/>
      <c r="IC27" s="167"/>
      <c r="ID27" s="167"/>
      <c r="IE27" s="167"/>
      <c r="IF27" s="167"/>
      <c r="IG27" s="167"/>
      <c r="IH27" s="167"/>
      <c r="II27" s="167"/>
      <c r="IJ27" s="167"/>
      <c r="IK27" s="167"/>
      <c r="IL27" s="167"/>
      <c r="IM27" s="167"/>
      <c r="IN27" s="167"/>
      <c r="IO27" s="167"/>
      <c r="IP27" s="167"/>
      <c r="IQ27" s="167"/>
      <c r="IR27" s="167"/>
      <c r="IS27" s="167"/>
      <c r="IT27" s="167"/>
      <c r="IU27" s="167"/>
    </row>
    <row r="28" spans="1:255" s="127" customFormat="1">
      <c r="A28" s="58"/>
      <c r="B28" s="1278"/>
      <c r="C28" s="182"/>
      <c r="D28" s="182"/>
      <c r="E28" s="171"/>
      <c r="F28" s="175"/>
      <c r="G28" s="167"/>
      <c r="H28" s="167"/>
      <c r="I28" s="167"/>
      <c r="J28" s="167"/>
      <c r="K28" s="167"/>
      <c r="L28" s="167"/>
      <c r="M28" s="167"/>
      <c r="N28" s="167"/>
      <c r="O28" s="167"/>
      <c r="P28" s="167"/>
      <c r="Q28" s="167"/>
      <c r="R28" s="167"/>
      <c r="S28" s="167"/>
      <c r="T28" s="167"/>
      <c r="U28" s="167"/>
      <c r="V28" s="167"/>
      <c r="W28" s="167"/>
      <c r="X28" s="167"/>
      <c r="Y28" s="167"/>
      <c r="Z28" s="167"/>
      <c r="AA28" s="167"/>
      <c r="AB28" s="167"/>
      <c r="AC28" s="167"/>
      <c r="AD28" s="167"/>
      <c r="AE28" s="167"/>
      <c r="AF28" s="167"/>
      <c r="AG28" s="167"/>
      <c r="AH28" s="167"/>
      <c r="AI28" s="167"/>
      <c r="AJ28" s="167"/>
      <c r="AK28" s="167"/>
      <c r="AL28" s="167"/>
      <c r="AM28" s="167"/>
      <c r="AN28" s="167"/>
      <c r="AO28" s="167"/>
      <c r="AP28" s="167"/>
      <c r="AQ28" s="167"/>
      <c r="AR28" s="167"/>
      <c r="AS28" s="167"/>
      <c r="AT28" s="167"/>
      <c r="AU28" s="167"/>
      <c r="AV28" s="167"/>
      <c r="AW28" s="167"/>
      <c r="AX28" s="167"/>
      <c r="AY28" s="167"/>
      <c r="AZ28" s="167"/>
      <c r="BA28" s="167"/>
      <c r="BB28" s="167"/>
      <c r="BC28" s="167"/>
      <c r="BD28" s="167"/>
      <c r="BE28" s="167"/>
      <c r="BF28" s="167"/>
      <c r="BG28" s="167"/>
      <c r="BH28" s="167"/>
      <c r="BI28" s="167"/>
      <c r="BJ28" s="167"/>
      <c r="BK28" s="167"/>
      <c r="BL28" s="167"/>
      <c r="BM28" s="167"/>
      <c r="BN28" s="167"/>
      <c r="BO28" s="167"/>
      <c r="BP28" s="167"/>
      <c r="BQ28" s="167"/>
      <c r="BR28" s="167"/>
      <c r="BS28" s="167"/>
      <c r="BT28" s="167"/>
      <c r="BU28" s="167"/>
      <c r="BV28" s="167"/>
      <c r="BW28" s="167"/>
      <c r="BX28" s="167"/>
      <c r="BY28" s="167"/>
      <c r="BZ28" s="167"/>
      <c r="CA28" s="167"/>
      <c r="CB28" s="167"/>
      <c r="CC28" s="167"/>
      <c r="CD28" s="167"/>
      <c r="CE28" s="167"/>
      <c r="CF28" s="167"/>
      <c r="CG28" s="167"/>
      <c r="CH28" s="167"/>
      <c r="CI28" s="167"/>
      <c r="CJ28" s="167"/>
      <c r="CK28" s="167"/>
      <c r="CL28" s="167"/>
      <c r="CM28" s="167"/>
      <c r="CN28" s="167"/>
      <c r="CO28" s="167"/>
      <c r="CP28" s="167"/>
      <c r="CQ28" s="167"/>
      <c r="CR28" s="167"/>
      <c r="CS28" s="167"/>
      <c r="CT28" s="167"/>
      <c r="CU28" s="167"/>
      <c r="CV28" s="167"/>
      <c r="CW28" s="167"/>
      <c r="CX28" s="167"/>
      <c r="CY28" s="167"/>
      <c r="CZ28" s="167"/>
      <c r="DA28" s="167"/>
      <c r="DB28" s="167"/>
      <c r="DC28" s="167"/>
      <c r="DD28" s="167"/>
      <c r="DE28" s="167"/>
      <c r="DF28" s="167"/>
      <c r="DG28" s="167"/>
      <c r="DH28" s="167"/>
      <c r="DI28" s="167"/>
      <c r="DJ28" s="167"/>
      <c r="DK28" s="167"/>
      <c r="DL28" s="167"/>
      <c r="DM28" s="167"/>
      <c r="DN28" s="167"/>
      <c r="DO28" s="167"/>
      <c r="DP28" s="167"/>
      <c r="DQ28" s="167"/>
      <c r="DR28" s="167"/>
      <c r="DS28" s="167"/>
      <c r="DT28" s="167"/>
      <c r="DU28" s="167"/>
      <c r="DV28" s="167"/>
      <c r="DW28" s="167"/>
      <c r="DX28" s="167"/>
      <c r="DY28" s="167"/>
      <c r="DZ28" s="167"/>
      <c r="EA28" s="167"/>
      <c r="EB28" s="167"/>
      <c r="EC28" s="167"/>
      <c r="ED28" s="167"/>
      <c r="EE28" s="167"/>
      <c r="EF28" s="167"/>
      <c r="EG28" s="167"/>
      <c r="EH28" s="167"/>
      <c r="EI28" s="167"/>
      <c r="EJ28" s="167"/>
      <c r="EK28" s="167"/>
      <c r="EL28" s="167"/>
      <c r="EM28" s="167"/>
      <c r="EN28" s="167"/>
      <c r="EO28" s="167"/>
      <c r="EP28" s="167"/>
      <c r="EQ28" s="167"/>
      <c r="ER28" s="167"/>
      <c r="ES28" s="167"/>
      <c r="ET28" s="167"/>
      <c r="EU28" s="167"/>
      <c r="EV28" s="167"/>
      <c r="EW28" s="167"/>
      <c r="EX28" s="167"/>
      <c r="EY28" s="167"/>
      <c r="EZ28" s="167"/>
      <c r="FA28" s="167"/>
      <c r="FB28" s="167"/>
      <c r="FC28" s="167"/>
      <c r="FD28" s="167"/>
      <c r="FE28" s="167"/>
      <c r="FF28" s="167"/>
      <c r="FG28" s="167"/>
      <c r="FH28" s="167"/>
      <c r="FI28" s="167"/>
      <c r="FJ28" s="167"/>
      <c r="FK28" s="167"/>
      <c r="FL28" s="167"/>
      <c r="FM28" s="167"/>
      <c r="FN28" s="167"/>
      <c r="FO28" s="167"/>
      <c r="FP28" s="167"/>
      <c r="FQ28" s="167"/>
      <c r="FR28" s="167"/>
      <c r="FS28" s="167"/>
      <c r="FT28" s="167"/>
      <c r="FU28" s="167"/>
      <c r="FV28" s="167"/>
      <c r="FW28" s="167"/>
      <c r="FX28" s="167"/>
      <c r="FY28" s="167"/>
      <c r="FZ28" s="167"/>
      <c r="GA28" s="167"/>
      <c r="GB28" s="167"/>
      <c r="GC28" s="167"/>
      <c r="GD28" s="167"/>
      <c r="GE28" s="167"/>
      <c r="GF28" s="167"/>
      <c r="GG28" s="167"/>
      <c r="GH28" s="167"/>
      <c r="GI28" s="167"/>
      <c r="GJ28" s="167"/>
      <c r="GK28" s="167"/>
      <c r="GL28" s="167"/>
      <c r="GM28" s="167"/>
      <c r="GN28" s="167"/>
      <c r="GO28" s="167"/>
      <c r="GP28" s="167"/>
      <c r="GQ28" s="167"/>
      <c r="GR28" s="167"/>
      <c r="GS28" s="167"/>
      <c r="GT28" s="167"/>
      <c r="GU28" s="167"/>
      <c r="GV28" s="167"/>
      <c r="GW28" s="167"/>
      <c r="GX28" s="167"/>
      <c r="GY28" s="167"/>
      <c r="GZ28" s="167"/>
      <c r="HA28" s="167"/>
      <c r="HB28" s="167"/>
      <c r="HC28" s="167"/>
      <c r="HD28" s="167"/>
      <c r="HE28" s="167"/>
      <c r="HF28" s="167"/>
      <c r="HG28" s="167"/>
      <c r="HH28" s="167"/>
      <c r="HI28" s="167"/>
      <c r="HJ28" s="167"/>
      <c r="HK28" s="167"/>
      <c r="HL28" s="167"/>
      <c r="HM28" s="167"/>
      <c r="HN28" s="167"/>
      <c r="HO28" s="167"/>
      <c r="HP28" s="167"/>
      <c r="HQ28" s="167"/>
      <c r="HR28" s="167"/>
      <c r="HS28" s="167"/>
      <c r="HT28" s="167"/>
      <c r="HU28" s="167"/>
      <c r="HV28" s="167"/>
      <c r="HW28" s="167"/>
      <c r="HX28" s="167"/>
      <c r="HY28" s="167"/>
      <c r="HZ28" s="167"/>
      <c r="IA28" s="167"/>
      <c r="IB28" s="167"/>
      <c r="IC28" s="167"/>
      <c r="ID28" s="167"/>
      <c r="IE28" s="167"/>
      <c r="IF28" s="167"/>
      <c r="IG28" s="167"/>
      <c r="IH28" s="167"/>
      <c r="II28" s="167"/>
      <c r="IJ28" s="167"/>
      <c r="IK28" s="167"/>
      <c r="IL28" s="167"/>
      <c r="IM28" s="167"/>
      <c r="IN28" s="167"/>
      <c r="IO28" s="167"/>
      <c r="IP28" s="167"/>
      <c r="IQ28" s="167"/>
      <c r="IR28" s="167"/>
      <c r="IS28" s="167"/>
      <c r="IT28" s="167"/>
      <c r="IU28" s="167"/>
    </row>
    <row r="29" spans="1:255" s="127" customFormat="1">
      <c r="A29" s="58"/>
      <c r="B29" s="1278" t="s">
        <v>1743</v>
      </c>
      <c r="C29" s="182"/>
      <c r="D29" s="182"/>
      <c r="E29" s="171"/>
      <c r="F29" s="175"/>
      <c r="G29" s="167"/>
      <c r="H29" s="167"/>
      <c r="I29" s="167"/>
      <c r="J29" s="167"/>
      <c r="K29" s="167"/>
      <c r="L29" s="167"/>
      <c r="M29" s="167"/>
      <c r="N29" s="167"/>
      <c r="O29" s="167"/>
      <c r="P29" s="167"/>
      <c r="Q29" s="167"/>
      <c r="R29" s="167"/>
      <c r="S29" s="167"/>
      <c r="T29" s="167"/>
      <c r="U29" s="167"/>
      <c r="V29" s="167"/>
      <c r="W29" s="167"/>
      <c r="X29" s="167"/>
      <c r="Y29" s="167"/>
      <c r="Z29" s="167"/>
      <c r="AA29" s="167"/>
      <c r="AB29" s="167"/>
      <c r="AC29" s="167"/>
      <c r="AD29" s="167"/>
      <c r="AE29" s="167"/>
      <c r="AF29" s="167"/>
      <c r="AG29" s="167"/>
      <c r="AH29" s="167"/>
      <c r="AI29" s="167"/>
      <c r="AJ29" s="167"/>
      <c r="AK29" s="167"/>
      <c r="AL29" s="167"/>
      <c r="AM29" s="167"/>
      <c r="AN29" s="167"/>
      <c r="AO29" s="167"/>
      <c r="AP29" s="167"/>
      <c r="AQ29" s="167"/>
      <c r="AR29" s="167"/>
      <c r="AS29" s="167"/>
      <c r="AT29" s="167"/>
      <c r="AU29" s="167"/>
      <c r="AV29" s="167"/>
      <c r="AW29" s="167"/>
      <c r="AX29" s="167"/>
      <c r="AY29" s="167"/>
      <c r="AZ29" s="167"/>
      <c r="BA29" s="167"/>
      <c r="BB29" s="167"/>
      <c r="BC29" s="167"/>
      <c r="BD29" s="167"/>
      <c r="BE29" s="167"/>
      <c r="BF29" s="167"/>
      <c r="BG29" s="167"/>
      <c r="BH29" s="167"/>
      <c r="BI29" s="167"/>
      <c r="BJ29" s="167"/>
      <c r="BK29" s="167"/>
      <c r="BL29" s="167"/>
      <c r="BM29" s="167"/>
      <c r="BN29" s="167"/>
      <c r="BO29" s="167"/>
      <c r="BP29" s="167"/>
      <c r="BQ29" s="167"/>
      <c r="BR29" s="167"/>
      <c r="BS29" s="167"/>
      <c r="BT29" s="167"/>
      <c r="BU29" s="167"/>
      <c r="BV29" s="167"/>
      <c r="BW29" s="167"/>
      <c r="BX29" s="167"/>
      <c r="BY29" s="167"/>
      <c r="BZ29" s="167"/>
      <c r="CA29" s="167"/>
      <c r="CB29" s="167"/>
      <c r="CC29" s="167"/>
      <c r="CD29" s="167"/>
      <c r="CE29" s="167"/>
      <c r="CF29" s="167"/>
      <c r="CG29" s="167"/>
      <c r="CH29" s="167"/>
      <c r="CI29" s="167"/>
      <c r="CJ29" s="167"/>
      <c r="CK29" s="167"/>
      <c r="CL29" s="167"/>
      <c r="CM29" s="167"/>
      <c r="CN29" s="167"/>
      <c r="CO29" s="167"/>
      <c r="CP29" s="167"/>
      <c r="CQ29" s="167"/>
      <c r="CR29" s="167"/>
      <c r="CS29" s="167"/>
      <c r="CT29" s="167"/>
      <c r="CU29" s="167"/>
      <c r="CV29" s="167"/>
      <c r="CW29" s="167"/>
      <c r="CX29" s="167"/>
      <c r="CY29" s="167"/>
      <c r="CZ29" s="167"/>
      <c r="DA29" s="167"/>
      <c r="DB29" s="167"/>
      <c r="DC29" s="167"/>
      <c r="DD29" s="167"/>
      <c r="DE29" s="167"/>
      <c r="DF29" s="167"/>
      <c r="DG29" s="167"/>
      <c r="DH29" s="167"/>
      <c r="DI29" s="167"/>
      <c r="DJ29" s="167"/>
      <c r="DK29" s="167"/>
      <c r="DL29" s="167"/>
      <c r="DM29" s="167"/>
      <c r="DN29" s="167"/>
      <c r="DO29" s="167"/>
      <c r="DP29" s="167"/>
      <c r="DQ29" s="167"/>
      <c r="DR29" s="167"/>
      <c r="DS29" s="167"/>
      <c r="DT29" s="167"/>
      <c r="DU29" s="167"/>
      <c r="DV29" s="167"/>
      <c r="DW29" s="167"/>
      <c r="DX29" s="167"/>
      <c r="DY29" s="167"/>
      <c r="DZ29" s="167"/>
      <c r="EA29" s="167"/>
      <c r="EB29" s="167"/>
      <c r="EC29" s="167"/>
      <c r="ED29" s="167"/>
      <c r="EE29" s="167"/>
      <c r="EF29" s="167"/>
      <c r="EG29" s="167"/>
      <c r="EH29" s="167"/>
      <c r="EI29" s="167"/>
      <c r="EJ29" s="167"/>
      <c r="EK29" s="167"/>
      <c r="EL29" s="167"/>
      <c r="EM29" s="167"/>
      <c r="EN29" s="167"/>
      <c r="EO29" s="167"/>
      <c r="EP29" s="167"/>
      <c r="EQ29" s="167"/>
      <c r="ER29" s="167"/>
      <c r="ES29" s="167"/>
      <c r="ET29" s="167"/>
      <c r="EU29" s="167"/>
      <c r="EV29" s="167"/>
      <c r="EW29" s="167"/>
      <c r="EX29" s="167"/>
      <c r="EY29" s="167"/>
      <c r="EZ29" s="167"/>
      <c r="FA29" s="167"/>
      <c r="FB29" s="167"/>
      <c r="FC29" s="167"/>
      <c r="FD29" s="167"/>
      <c r="FE29" s="167"/>
      <c r="FF29" s="167"/>
      <c r="FG29" s="167"/>
      <c r="FH29" s="167"/>
      <c r="FI29" s="167"/>
      <c r="FJ29" s="167"/>
      <c r="FK29" s="167"/>
      <c r="FL29" s="167"/>
      <c r="FM29" s="167"/>
      <c r="FN29" s="167"/>
      <c r="FO29" s="167"/>
      <c r="FP29" s="167"/>
      <c r="FQ29" s="167"/>
      <c r="FR29" s="167"/>
      <c r="FS29" s="167"/>
      <c r="FT29" s="167"/>
      <c r="FU29" s="167"/>
      <c r="FV29" s="167"/>
      <c r="FW29" s="167"/>
      <c r="FX29" s="167"/>
      <c r="FY29" s="167"/>
      <c r="FZ29" s="167"/>
      <c r="GA29" s="167"/>
      <c r="GB29" s="167"/>
      <c r="GC29" s="167"/>
      <c r="GD29" s="167"/>
      <c r="GE29" s="167"/>
      <c r="GF29" s="167"/>
      <c r="GG29" s="167"/>
      <c r="GH29" s="167"/>
      <c r="GI29" s="167"/>
      <c r="GJ29" s="167"/>
      <c r="GK29" s="167"/>
      <c r="GL29" s="167"/>
      <c r="GM29" s="167"/>
      <c r="GN29" s="167"/>
      <c r="GO29" s="167"/>
      <c r="GP29" s="167"/>
      <c r="GQ29" s="167"/>
      <c r="GR29" s="167"/>
      <c r="GS29" s="167"/>
      <c r="GT29" s="167"/>
      <c r="GU29" s="167"/>
      <c r="GV29" s="167"/>
      <c r="GW29" s="167"/>
      <c r="GX29" s="167"/>
      <c r="GY29" s="167"/>
      <c r="GZ29" s="167"/>
      <c r="HA29" s="167"/>
      <c r="HB29" s="167"/>
      <c r="HC29" s="167"/>
      <c r="HD29" s="167"/>
      <c r="HE29" s="167"/>
      <c r="HF29" s="167"/>
      <c r="HG29" s="167"/>
      <c r="HH29" s="167"/>
      <c r="HI29" s="167"/>
      <c r="HJ29" s="167"/>
      <c r="HK29" s="167"/>
      <c r="HL29" s="167"/>
      <c r="HM29" s="167"/>
      <c r="HN29" s="167"/>
      <c r="HO29" s="167"/>
      <c r="HP29" s="167"/>
      <c r="HQ29" s="167"/>
      <c r="HR29" s="167"/>
      <c r="HS29" s="167"/>
      <c r="HT29" s="167"/>
      <c r="HU29" s="167"/>
      <c r="HV29" s="167"/>
      <c r="HW29" s="167"/>
      <c r="HX29" s="167"/>
      <c r="HY29" s="167"/>
      <c r="HZ29" s="167"/>
      <c r="IA29" s="167"/>
      <c r="IB29" s="167"/>
      <c r="IC29" s="167"/>
      <c r="ID29" s="167"/>
      <c r="IE29" s="167"/>
      <c r="IF29" s="167"/>
      <c r="IG29" s="167"/>
      <c r="IH29" s="167"/>
      <c r="II29" s="167"/>
      <c r="IJ29" s="167"/>
      <c r="IK29" s="167"/>
      <c r="IL29" s="167"/>
      <c r="IM29" s="167"/>
      <c r="IN29" s="167"/>
      <c r="IO29" s="167"/>
      <c r="IP29" s="167"/>
      <c r="IQ29" s="167"/>
      <c r="IR29" s="167"/>
      <c r="IS29" s="167"/>
      <c r="IT29" s="167"/>
      <c r="IU29" s="167"/>
    </row>
    <row r="30" spans="1:255" s="127" customFormat="1" ht="126" customHeight="1">
      <c r="A30" s="58"/>
      <c r="B30" s="1279" t="s">
        <v>2237</v>
      </c>
      <c r="C30" s="1280"/>
      <c r="D30" s="182"/>
      <c r="E30" s="171"/>
      <c r="F30" s="175"/>
      <c r="G30" s="167"/>
      <c r="I30" s="1127"/>
      <c r="J30" s="167"/>
      <c r="K30" s="167"/>
      <c r="L30" s="167"/>
      <c r="M30" s="167"/>
      <c r="N30" s="167"/>
      <c r="O30" s="167"/>
      <c r="P30" s="167"/>
      <c r="Q30" s="167"/>
      <c r="R30" s="167"/>
      <c r="S30" s="167"/>
      <c r="T30" s="167"/>
      <c r="U30" s="167"/>
      <c r="V30" s="167"/>
      <c r="W30" s="167"/>
      <c r="X30" s="167"/>
      <c r="Y30" s="167"/>
      <c r="Z30" s="167"/>
      <c r="AA30" s="167"/>
      <c r="AB30" s="167"/>
      <c r="AC30" s="167"/>
      <c r="AD30" s="167"/>
      <c r="AE30" s="167"/>
      <c r="AF30" s="167"/>
      <c r="AG30" s="167"/>
      <c r="AH30" s="167"/>
      <c r="AI30" s="167"/>
      <c r="AJ30" s="167"/>
      <c r="AK30" s="167"/>
      <c r="AL30" s="167"/>
      <c r="AM30" s="167"/>
      <c r="AN30" s="167"/>
      <c r="AO30" s="167"/>
      <c r="AP30" s="167"/>
      <c r="AQ30" s="167"/>
      <c r="AR30" s="167"/>
      <c r="AS30" s="167"/>
      <c r="AT30" s="167"/>
      <c r="AU30" s="167"/>
      <c r="AV30" s="167"/>
      <c r="AW30" s="167"/>
      <c r="AX30" s="167"/>
      <c r="AY30" s="167"/>
      <c r="AZ30" s="167"/>
      <c r="BA30" s="167"/>
      <c r="BB30" s="167"/>
      <c r="BC30" s="167"/>
      <c r="BD30" s="167"/>
      <c r="BE30" s="167"/>
      <c r="BF30" s="167"/>
      <c r="BG30" s="167"/>
      <c r="BH30" s="167"/>
      <c r="BI30" s="167"/>
      <c r="BJ30" s="167"/>
      <c r="BK30" s="167"/>
      <c r="BL30" s="167"/>
      <c r="BM30" s="167"/>
      <c r="BN30" s="167"/>
      <c r="BO30" s="167"/>
      <c r="BP30" s="167"/>
      <c r="BQ30" s="167"/>
      <c r="BR30" s="167"/>
      <c r="BS30" s="167"/>
      <c r="BT30" s="167"/>
      <c r="BU30" s="167"/>
      <c r="BV30" s="167"/>
      <c r="BW30" s="167"/>
      <c r="BX30" s="167"/>
      <c r="BY30" s="167"/>
      <c r="BZ30" s="167"/>
      <c r="CA30" s="167"/>
      <c r="CB30" s="167"/>
      <c r="CC30" s="167"/>
      <c r="CD30" s="167"/>
      <c r="CE30" s="167"/>
      <c r="CF30" s="167"/>
      <c r="CG30" s="167"/>
      <c r="CH30" s="167"/>
      <c r="CI30" s="167"/>
      <c r="CJ30" s="167"/>
      <c r="CK30" s="167"/>
      <c r="CL30" s="167"/>
      <c r="CM30" s="167"/>
      <c r="CN30" s="167"/>
      <c r="CO30" s="167"/>
      <c r="CP30" s="167"/>
      <c r="CQ30" s="167"/>
      <c r="CR30" s="167"/>
      <c r="CS30" s="167"/>
      <c r="CT30" s="167"/>
      <c r="CU30" s="167"/>
      <c r="CV30" s="167"/>
      <c r="CW30" s="167"/>
      <c r="CX30" s="167"/>
      <c r="CY30" s="167"/>
      <c r="CZ30" s="167"/>
      <c r="DA30" s="167"/>
      <c r="DB30" s="167"/>
      <c r="DC30" s="167"/>
      <c r="DD30" s="167"/>
      <c r="DE30" s="167"/>
      <c r="DF30" s="167"/>
      <c r="DG30" s="167"/>
      <c r="DH30" s="167"/>
      <c r="DI30" s="167"/>
      <c r="DJ30" s="167"/>
      <c r="DK30" s="167"/>
      <c r="DL30" s="167"/>
      <c r="DM30" s="167"/>
      <c r="DN30" s="167"/>
      <c r="DO30" s="167"/>
      <c r="DP30" s="167"/>
      <c r="DQ30" s="167"/>
      <c r="DR30" s="167"/>
      <c r="DS30" s="167"/>
      <c r="DT30" s="167"/>
      <c r="DU30" s="167"/>
      <c r="DV30" s="167"/>
      <c r="DW30" s="167"/>
      <c r="DX30" s="167"/>
      <c r="DY30" s="167"/>
      <c r="DZ30" s="167"/>
      <c r="EA30" s="167"/>
      <c r="EB30" s="167"/>
      <c r="EC30" s="167"/>
      <c r="ED30" s="167"/>
      <c r="EE30" s="167"/>
      <c r="EF30" s="167"/>
      <c r="EG30" s="167"/>
      <c r="EH30" s="167"/>
      <c r="EI30" s="167"/>
      <c r="EJ30" s="167"/>
      <c r="EK30" s="167"/>
      <c r="EL30" s="167"/>
      <c r="EM30" s="167"/>
      <c r="EN30" s="167"/>
      <c r="EO30" s="167"/>
      <c r="EP30" s="167"/>
      <c r="EQ30" s="167"/>
      <c r="ER30" s="167"/>
      <c r="ES30" s="167"/>
      <c r="ET30" s="167"/>
      <c r="EU30" s="167"/>
      <c r="EV30" s="167"/>
      <c r="EW30" s="167"/>
      <c r="EX30" s="167"/>
      <c r="EY30" s="167"/>
      <c r="EZ30" s="167"/>
      <c r="FA30" s="167"/>
      <c r="FB30" s="167"/>
      <c r="FC30" s="167"/>
      <c r="FD30" s="167"/>
      <c r="FE30" s="167"/>
      <c r="FF30" s="167"/>
      <c r="FG30" s="167"/>
      <c r="FH30" s="167"/>
      <c r="FI30" s="167"/>
      <c r="FJ30" s="167"/>
      <c r="FK30" s="167"/>
      <c r="FL30" s="167"/>
      <c r="FM30" s="167"/>
      <c r="FN30" s="167"/>
      <c r="FO30" s="167"/>
      <c r="FP30" s="167"/>
      <c r="FQ30" s="167"/>
      <c r="FR30" s="167"/>
      <c r="FS30" s="167"/>
      <c r="FT30" s="167"/>
      <c r="FU30" s="167"/>
      <c r="FV30" s="167"/>
      <c r="FW30" s="167"/>
      <c r="FX30" s="167"/>
      <c r="FY30" s="167"/>
      <c r="FZ30" s="167"/>
      <c r="GA30" s="167"/>
      <c r="GB30" s="167"/>
      <c r="GC30" s="167"/>
      <c r="GD30" s="167"/>
      <c r="GE30" s="167"/>
      <c r="GF30" s="167"/>
      <c r="GG30" s="167"/>
      <c r="GH30" s="167"/>
      <c r="GI30" s="167"/>
      <c r="GJ30" s="167"/>
      <c r="GK30" s="167"/>
      <c r="GL30" s="167"/>
      <c r="GM30" s="167"/>
      <c r="GN30" s="167"/>
      <c r="GO30" s="167"/>
      <c r="GP30" s="167"/>
      <c r="GQ30" s="167"/>
      <c r="GR30" s="167"/>
      <c r="GS30" s="167"/>
      <c r="GT30" s="167"/>
      <c r="GU30" s="167"/>
      <c r="GV30" s="167"/>
      <c r="GW30" s="167"/>
      <c r="GX30" s="167"/>
      <c r="GY30" s="167"/>
      <c r="GZ30" s="167"/>
      <c r="HA30" s="167"/>
      <c r="HB30" s="167"/>
      <c r="HC30" s="167"/>
      <c r="HD30" s="167"/>
      <c r="HE30" s="167"/>
      <c r="HF30" s="167"/>
      <c r="HG30" s="167"/>
      <c r="HH30" s="167"/>
      <c r="HI30" s="167"/>
      <c r="HJ30" s="167"/>
      <c r="HK30" s="167"/>
      <c r="HL30" s="167"/>
      <c r="HM30" s="167"/>
      <c r="HN30" s="167"/>
      <c r="HO30" s="167"/>
      <c r="HP30" s="167"/>
      <c r="HQ30" s="167"/>
      <c r="HR30" s="167"/>
      <c r="HS30" s="167"/>
      <c r="HT30" s="167"/>
      <c r="HU30" s="167"/>
      <c r="HV30" s="167"/>
      <c r="HW30" s="167"/>
      <c r="HX30" s="167"/>
      <c r="HY30" s="167"/>
      <c r="HZ30" s="167"/>
      <c r="IA30" s="167"/>
      <c r="IB30" s="167"/>
      <c r="IC30" s="167"/>
      <c r="ID30" s="167"/>
      <c r="IE30" s="167"/>
      <c r="IF30" s="167"/>
      <c r="IG30" s="167"/>
      <c r="IH30" s="167"/>
      <c r="II30" s="167"/>
      <c r="IJ30" s="167"/>
      <c r="IK30" s="167"/>
      <c r="IL30" s="167"/>
      <c r="IM30" s="167"/>
      <c r="IN30" s="167"/>
      <c r="IO30" s="167"/>
      <c r="IP30" s="167"/>
      <c r="IQ30" s="167"/>
      <c r="IR30" s="167"/>
      <c r="IS30" s="167"/>
      <c r="IT30" s="167"/>
      <c r="IU30" s="167"/>
    </row>
    <row r="31" spans="1:255" s="127" customFormat="1">
      <c r="A31" s="58"/>
      <c r="B31" s="1281" t="s">
        <v>23</v>
      </c>
      <c r="C31" s="1282">
        <v>1</v>
      </c>
      <c r="D31" s="1283"/>
      <c r="E31" s="171"/>
      <c r="F31" s="175"/>
      <c r="G31" s="167"/>
      <c r="H31" s="167"/>
      <c r="I31" s="167"/>
      <c r="J31" s="167"/>
      <c r="K31" s="167"/>
      <c r="L31" s="167"/>
      <c r="M31" s="167"/>
      <c r="N31" s="167"/>
      <c r="O31" s="167"/>
      <c r="P31" s="167"/>
      <c r="Q31" s="167"/>
      <c r="R31" s="167"/>
      <c r="S31" s="167"/>
      <c r="T31" s="167"/>
      <c r="U31" s="167"/>
      <c r="V31" s="167"/>
      <c r="W31" s="167"/>
      <c r="X31" s="167"/>
      <c r="Y31" s="167"/>
      <c r="Z31" s="167"/>
      <c r="AA31" s="167"/>
      <c r="AB31" s="167"/>
      <c r="AC31" s="167"/>
      <c r="AD31" s="167"/>
      <c r="AE31" s="167"/>
      <c r="AF31" s="167"/>
      <c r="AG31" s="167"/>
      <c r="AH31" s="167"/>
      <c r="AI31" s="167"/>
      <c r="AJ31" s="167"/>
      <c r="AK31" s="167"/>
      <c r="AL31" s="167"/>
      <c r="AM31" s="167"/>
      <c r="AN31" s="167"/>
      <c r="AO31" s="167"/>
      <c r="AP31" s="167"/>
      <c r="AQ31" s="167"/>
      <c r="AR31" s="167"/>
      <c r="AS31" s="167"/>
      <c r="AT31" s="167"/>
      <c r="AU31" s="167"/>
      <c r="AV31" s="167"/>
      <c r="AW31" s="167"/>
      <c r="AX31" s="167"/>
      <c r="AY31" s="167"/>
      <c r="AZ31" s="167"/>
      <c r="BA31" s="167"/>
      <c r="BB31" s="167"/>
      <c r="BC31" s="167"/>
      <c r="BD31" s="167"/>
      <c r="BE31" s="167"/>
      <c r="BF31" s="167"/>
      <c r="BG31" s="167"/>
      <c r="BH31" s="167"/>
      <c r="BI31" s="167"/>
      <c r="BJ31" s="167"/>
      <c r="BK31" s="167"/>
      <c r="BL31" s="167"/>
      <c r="BM31" s="167"/>
      <c r="BN31" s="167"/>
      <c r="BO31" s="167"/>
      <c r="BP31" s="167"/>
      <c r="BQ31" s="167"/>
      <c r="BR31" s="167"/>
      <c r="BS31" s="167"/>
      <c r="BT31" s="167"/>
      <c r="BU31" s="167"/>
      <c r="BV31" s="167"/>
      <c r="BW31" s="167"/>
      <c r="BX31" s="167"/>
      <c r="BY31" s="167"/>
      <c r="BZ31" s="167"/>
      <c r="CA31" s="167"/>
      <c r="CB31" s="167"/>
      <c r="CC31" s="167"/>
      <c r="CD31" s="167"/>
      <c r="CE31" s="167"/>
      <c r="CF31" s="167"/>
      <c r="CG31" s="167"/>
      <c r="CH31" s="167"/>
      <c r="CI31" s="167"/>
      <c r="CJ31" s="167"/>
      <c r="CK31" s="167"/>
      <c r="CL31" s="167"/>
      <c r="CM31" s="167"/>
      <c r="CN31" s="167"/>
      <c r="CO31" s="167"/>
      <c r="CP31" s="167"/>
      <c r="CQ31" s="167"/>
      <c r="CR31" s="167"/>
      <c r="CS31" s="167"/>
      <c r="CT31" s="167"/>
      <c r="CU31" s="167"/>
      <c r="CV31" s="167"/>
      <c r="CW31" s="167"/>
      <c r="CX31" s="167"/>
      <c r="CY31" s="167"/>
      <c r="CZ31" s="167"/>
      <c r="DA31" s="167"/>
      <c r="DB31" s="167"/>
      <c r="DC31" s="167"/>
      <c r="DD31" s="167"/>
      <c r="DE31" s="167"/>
      <c r="DF31" s="167"/>
      <c r="DG31" s="167"/>
      <c r="DH31" s="167"/>
      <c r="DI31" s="167"/>
      <c r="DJ31" s="167"/>
      <c r="DK31" s="167"/>
      <c r="DL31" s="167"/>
      <c r="DM31" s="167"/>
      <c r="DN31" s="167"/>
      <c r="DO31" s="167"/>
      <c r="DP31" s="167"/>
      <c r="DQ31" s="167"/>
      <c r="DR31" s="167"/>
      <c r="DS31" s="167"/>
      <c r="DT31" s="167"/>
      <c r="DU31" s="167"/>
      <c r="DV31" s="167"/>
      <c r="DW31" s="167"/>
      <c r="DX31" s="167"/>
      <c r="DY31" s="167"/>
      <c r="DZ31" s="167"/>
      <c r="EA31" s="167"/>
      <c r="EB31" s="167"/>
      <c r="EC31" s="167"/>
      <c r="ED31" s="167"/>
      <c r="EE31" s="167"/>
      <c r="EF31" s="167"/>
      <c r="EG31" s="167"/>
      <c r="EH31" s="167"/>
      <c r="EI31" s="167"/>
      <c r="EJ31" s="167"/>
      <c r="EK31" s="167"/>
      <c r="EL31" s="167"/>
      <c r="EM31" s="167"/>
      <c r="EN31" s="167"/>
      <c r="EO31" s="167"/>
      <c r="EP31" s="167"/>
      <c r="EQ31" s="167"/>
      <c r="ER31" s="167"/>
      <c r="ES31" s="167"/>
      <c r="ET31" s="167"/>
      <c r="EU31" s="167"/>
      <c r="EV31" s="167"/>
      <c r="EW31" s="167"/>
      <c r="EX31" s="167"/>
      <c r="EY31" s="167"/>
      <c r="EZ31" s="167"/>
      <c r="FA31" s="167"/>
      <c r="FB31" s="167"/>
      <c r="FC31" s="167"/>
      <c r="FD31" s="167"/>
      <c r="FE31" s="167"/>
      <c r="FF31" s="167"/>
      <c r="FG31" s="167"/>
      <c r="FH31" s="167"/>
      <c r="FI31" s="167"/>
      <c r="FJ31" s="167"/>
      <c r="FK31" s="167"/>
      <c r="FL31" s="167"/>
      <c r="FM31" s="167"/>
      <c r="FN31" s="167"/>
      <c r="FO31" s="167"/>
      <c r="FP31" s="167"/>
      <c r="FQ31" s="167"/>
      <c r="FR31" s="167"/>
      <c r="FS31" s="167"/>
      <c r="FT31" s="167"/>
      <c r="FU31" s="167"/>
      <c r="FV31" s="167"/>
      <c r="FW31" s="167"/>
      <c r="FX31" s="167"/>
      <c r="FY31" s="167"/>
      <c r="FZ31" s="167"/>
      <c r="GA31" s="167"/>
      <c r="GB31" s="167"/>
      <c r="GC31" s="167"/>
      <c r="GD31" s="167"/>
      <c r="GE31" s="167"/>
      <c r="GF31" s="167"/>
      <c r="GG31" s="167"/>
      <c r="GH31" s="167"/>
      <c r="GI31" s="167"/>
      <c r="GJ31" s="167"/>
      <c r="GK31" s="167"/>
      <c r="GL31" s="167"/>
      <c r="GM31" s="167"/>
      <c r="GN31" s="167"/>
      <c r="GO31" s="167"/>
      <c r="GP31" s="167"/>
      <c r="GQ31" s="167"/>
      <c r="GR31" s="167"/>
      <c r="GS31" s="167"/>
      <c r="GT31" s="167"/>
      <c r="GU31" s="167"/>
      <c r="GV31" s="167"/>
      <c r="GW31" s="167"/>
      <c r="GX31" s="167"/>
      <c r="GY31" s="167"/>
      <c r="GZ31" s="167"/>
      <c r="HA31" s="167"/>
      <c r="HB31" s="167"/>
      <c r="HC31" s="167"/>
      <c r="HD31" s="167"/>
      <c r="HE31" s="167"/>
      <c r="HF31" s="167"/>
      <c r="HG31" s="167"/>
      <c r="HH31" s="167"/>
      <c r="HI31" s="167"/>
      <c r="HJ31" s="167"/>
      <c r="HK31" s="167"/>
      <c r="HL31" s="167"/>
      <c r="HM31" s="167"/>
      <c r="HN31" s="167"/>
      <c r="HO31" s="167"/>
      <c r="HP31" s="167"/>
      <c r="HQ31" s="167"/>
      <c r="HR31" s="167"/>
      <c r="HS31" s="167"/>
      <c r="HT31" s="167"/>
      <c r="HU31" s="167"/>
      <c r="HV31" s="167"/>
      <c r="HW31" s="167"/>
      <c r="HX31" s="167"/>
      <c r="HY31" s="167"/>
      <c r="HZ31" s="167"/>
      <c r="IA31" s="167"/>
      <c r="IB31" s="167"/>
      <c r="IC31" s="167"/>
      <c r="ID31" s="167"/>
      <c r="IE31" s="167"/>
      <c r="IF31" s="167"/>
      <c r="IG31" s="167"/>
      <c r="IH31" s="167"/>
      <c r="II31" s="167"/>
      <c r="IJ31" s="167"/>
      <c r="IK31" s="167"/>
      <c r="IL31" s="167"/>
      <c r="IM31" s="167"/>
      <c r="IN31" s="167"/>
      <c r="IO31" s="167"/>
      <c r="IP31" s="167"/>
      <c r="IQ31" s="167"/>
      <c r="IR31" s="167"/>
      <c r="IS31" s="167"/>
      <c r="IT31" s="167"/>
      <c r="IU31" s="167"/>
    </row>
    <row r="32" spans="1:255" s="1288" customFormat="1">
      <c r="A32" s="58"/>
      <c r="B32" s="1281"/>
      <c r="C32" s="1282"/>
      <c r="D32" s="1301"/>
      <c r="E32" s="171"/>
      <c r="F32" s="175"/>
      <c r="G32" s="167"/>
      <c r="H32" s="167"/>
      <c r="I32" s="167"/>
      <c r="J32" s="167"/>
      <c r="K32" s="167"/>
      <c r="L32" s="167"/>
      <c r="M32" s="167"/>
      <c r="N32" s="167"/>
      <c r="O32" s="167"/>
      <c r="P32" s="167"/>
      <c r="Q32" s="167"/>
      <c r="R32" s="167"/>
      <c r="S32" s="167"/>
      <c r="T32" s="167"/>
      <c r="U32" s="167"/>
      <c r="V32" s="167"/>
      <c r="W32" s="167"/>
      <c r="X32" s="167"/>
      <c r="Y32" s="167"/>
      <c r="Z32" s="167"/>
      <c r="AA32" s="167"/>
      <c r="AB32" s="167"/>
      <c r="AC32" s="167"/>
      <c r="AD32" s="167"/>
      <c r="AE32" s="167"/>
      <c r="AF32" s="167"/>
      <c r="AG32" s="167"/>
      <c r="AH32" s="167"/>
      <c r="AI32" s="167"/>
      <c r="AJ32" s="167"/>
      <c r="AK32" s="167"/>
      <c r="AL32" s="167"/>
      <c r="AM32" s="167"/>
      <c r="AN32" s="167"/>
      <c r="AO32" s="167"/>
      <c r="AP32" s="167"/>
      <c r="AQ32" s="167"/>
      <c r="AR32" s="167"/>
      <c r="AS32" s="167"/>
      <c r="AT32" s="167"/>
      <c r="AU32" s="167"/>
      <c r="AV32" s="167"/>
      <c r="AW32" s="167"/>
      <c r="AX32" s="167"/>
      <c r="AY32" s="167"/>
      <c r="AZ32" s="167"/>
      <c r="BA32" s="167"/>
      <c r="BB32" s="167"/>
      <c r="BC32" s="167"/>
      <c r="BD32" s="167"/>
      <c r="BE32" s="167"/>
      <c r="BF32" s="167"/>
      <c r="BG32" s="167"/>
      <c r="BH32" s="167"/>
      <c r="BI32" s="167"/>
      <c r="BJ32" s="167"/>
      <c r="BK32" s="167"/>
      <c r="BL32" s="167"/>
      <c r="BM32" s="167"/>
      <c r="BN32" s="167"/>
      <c r="BO32" s="167"/>
      <c r="BP32" s="167"/>
      <c r="BQ32" s="167"/>
      <c r="BR32" s="167"/>
      <c r="BS32" s="167"/>
      <c r="BT32" s="167"/>
      <c r="BU32" s="167"/>
      <c r="BV32" s="167"/>
      <c r="BW32" s="167"/>
      <c r="BX32" s="167"/>
      <c r="BY32" s="167"/>
      <c r="BZ32" s="167"/>
      <c r="CA32" s="167"/>
      <c r="CB32" s="167"/>
      <c r="CC32" s="167"/>
      <c r="CD32" s="167"/>
      <c r="CE32" s="167"/>
      <c r="CF32" s="167"/>
      <c r="CG32" s="167"/>
      <c r="CH32" s="167"/>
      <c r="CI32" s="167"/>
      <c r="CJ32" s="167"/>
      <c r="CK32" s="167"/>
      <c r="CL32" s="167"/>
      <c r="CM32" s="167"/>
      <c r="CN32" s="167"/>
      <c r="CO32" s="167"/>
      <c r="CP32" s="167"/>
      <c r="CQ32" s="167"/>
      <c r="CR32" s="167"/>
      <c r="CS32" s="167"/>
      <c r="CT32" s="167"/>
      <c r="CU32" s="167"/>
      <c r="CV32" s="167"/>
      <c r="CW32" s="167"/>
      <c r="CX32" s="167"/>
      <c r="CY32" s="167"/>
      <c r="CZ32" s="167"/>
      <c r="DA32" s="167"/>
      <c r="DB32" s="167"/>
      <c r="DC32" s="167"/>
      <c r="DD32" s="167"/>
      <c r="DE32" s="167"/>
      <c r="DF32" s="167"/>
      <c r="DG32" s="167"/>
      <c r="DH32" s="167"/>
      <c r="DI32" s="167"/>
      <c r="DJ32" s="167"/>
      <c r="DK32" s="167"/>
      <c r="DL32" s="167"/>
      <c r="DM32" s="167"/>
      <c r="DN32" s="167"/>
      <c r="DO32" s="167"/>
      <c r="DP32" s="167"/>
      <c r="DQ32" s="167"/>
      <c r="DR32" s="167"/>
      <c r="DS32" s="167"/>
      <c r="DT32" s="167"/>
      <c r="DU32" s="167"/>
      <c r="DV32" s="167"/>
      <c r="DW32" s="167"/>
      <c r="DX32" s="167"/>
      <c r="DY32" s="167"/>
      <c r="DZ32" s="167"/>
      <c r="EA32" s="167"/>
      <c r="EB32" s="167"/>
      <c r="EC32" s="167"/>
      <c r="ED32" s="167"/>
      <c r="EE32" s="167"/>
      <c r="EF32" s="167"/>
      <c r="EG32" s="167"/>
      <c r="EH32" s="167"/>
      <c r="EI32" s="167"/>
      <c r="EJ32" s="167"/>
      <c r="EK32" s="167"/>
      <c r="EL32" s="167"/>
      <c r="EM32" s="167"/>
      <c r="EN32" s="167"/>
      <c r="EO32" s="167"/>
      <c r="EP32" s="167"/>
      <c r="EQ32" s="167"/>
      <c r="ER32" s="167"/>
      <c r="ES32" s="167"/>
      <c r="ET32" s="167"/>
      <c r="EU32" s="167"/>
      <c r="EV32" s="167"/>
      <c r="EW32" s="167"/>
      <c r="EX32" s="167"/>
      <c r="EY32" s="167"/>
      <c r="EZ32" s="167"/>
      <c r="FA32" s="167"/>
      <c r="FB32" s="167"/>
      <c r="FC32" s="167"/>
      <c r="FD32" s="167"/>
      <c r="FE32" s="167"/>
      <c r="FF32" s="167"/>
      <c r="FG32" s="167"/>
      <c r="FH32" s="167"/>
      <c r="FI32" s="167"/>
      <c r="FJ32" s="167"/>
      <c r="FK32" s="167"/>
      <c r="FL32" s="167"/>
      <c r="FM32" s="167"/>
      <c r="FN32" s="167"/>
      <c r="FO32" s="167"/>
      <c r="FP32" s="167"/>
      <c r="FQ32" s="167"/>
      <c r="FR32" s="167"/>
      <c r="FS32" s="167"/>
      <c r="FT32" s="167"/>
      <c r="FU32" s="167"/>
      <c r="FV32" s="167"/>
      <c r="FW32" s="167"/>
      <c r="FX32" s="167"/>
      <c r="FY32" s="167"/>
      <c r="FZ32" s="167"/>
      <c r="GA32" s="167"/>
      <c r="GB32" s="167"/>
      <c r="GC32" s="167"/>
      <c r="GD32" s="167"/>
      <c r="GE32" s="167"/>
      <c r="GF32" s="167"/>
      <c r="GG32" s="167"/>
      <c r="GH32" s="167"/>
      <c r="GI32" s="167"/>
      <c r="GJ32" s="167"/>
      <c r="GK32" s="167"/>
      <c r="GL32" s="167"/>
      <c r="GM32" s="167"/>
      <c r="GN32" s="167"/>
      <c r="GO32" s="167"/>
      <c r="GP32" s="167"/>
      <c r="GQ32" s="167"/>
      <c r="GR32" s="167"/>
      <c r="GS32" s="167"/>
      <c r="GT32" s="167"/>
      <c r="GU32" s="167"/>
      <c r="GV32" s="167"/>
      <c r="GW32" s="167"/>
      <c r="GX32" s="167"/>
      <c r="GY32" s="167"/>
      <c r="GZ32" s="167"/>
      <c r="HA32" s="167"/>
      <c r="HB32" s="167"/>
      <c r="HC32" s="167"/>
      <c r="HD32" s="167"/>
      <c r="HE32" s="167"/>
      <c r="HF32" s="167"/>
      <c r="HG32" s="167"/>
      <c r="HH32" s="167"/>
      <c r="HI32" s="167"/>
      <c r="HJ32" s="167"/>
      <c r="HK32" s="167"/>
      <c r="HL32" s="167"/>
      <c r="HM32" s="167"/>
      <c r="HN32" s="167"/>
      <c r="HO32" s="167"/>
      <c r="HP32" s="167"/>
      <c r="HQ32" s="167"/>
      <c r="HR32" s="167"/>
      <c r="HS32" s="167"/>
      <c r="HT32" s="167"/>
      <c r="HU32" s="167"/>
      <c r="HV32" s="167"/>
      <c r="HW32" s="167"/>
      <c r="HX32" s="167"/>
      <c r="HY32" s="167"/>
      <c r="HZ32" s="167"/>
      <c r="IA32" s="167"/>
      <c r="IB32" s="167"/>
      <c r="IC32" s="167"/>
      <c r="ID32" s="167"/>
      <c r="IE32" s="167"/>
      <c r="IF32" s="167"/>
      <c r="IG32" s="167"/>
      <c r="IH32" s="167"/>
      <c r="II32" s="167"/>
      <c r="IJ32" s="167"/>
      <c r="IK32" s="167"/>
      <c r="IL32" s="167"/>
      <c r="IM32" s="167"/>
      <c r="IN32" s="167"/>
      <c r="IO32" s="167"/>
      <c r="IP32" s="167"/>
      <c r="IQ32" s="167"/>
      <c r="IR32" s="167"/>
      <c r="IS32" s="167"/>
      <c r="IT32" s="167"/>
      <c r="IU32" s="167"/>
    </row>
    <row r="33" spans="1:255" s="1288" customFormat="1">
      <c r="A33" s="58"/>
      <c r="B33" s="1303" t="s">
        <v>880</v>
      </c>
      <c r="C33" s="1282"/>
      <c r="D33" s="1301"/>
      <c r="E33" s="171"/>
      <c r="F33" s="175"/>
      <c r="G33" s="167"/>
      <c r="H33" s="167"/>
      <c r="I33" s="167"/>
      <c r="J33" s="167"/>
      <c r="K33" s="167"/>
      <c r="L33" s="167"/>
      <c r="M33" s="167"/>
      <c r="N33" s="167"/>
      <c r="O33" s="167"/>
      <c r="P33" s="167"/>
      <c r="Q33" s="167"/>
      <c r="R33" s="167"/>
      <c r="S33" s="167"/>
      <c r="T33" s="167"/>
      <c r="U33" s="167"/>
      <c r="V33" s="167"/>
      <c r="W33" s="167"/>
      <c r="X33" s="167"/>
      <c r="Y33" s="167"/>
      <c r="Z33" s="167"/>
      <c r="AA33" s="167"/>
      <c r="AB33" s="167"/>
      <c r="AC33" s="167"/>
      <c r="AD33" s="167"/>
      <c r="AE33" s="167"/>
      <c r="AF33" s="167"/>
      <c r="AG33" s="167"/>
      <c r="AH33" s="167"/>
      <c r="AI33" s="167"/>
      <c r="AJ33" s="167"/>
      <c r="AK33" s="167"/>
      <c r="AL33" s="167"/>
      <c r="AM33" s="167"/>
      <c r="AN33" s="167"/>
      <c r="AO33" s="167"/>
      <c r="AP33" s="167"/>
      <c r="AQ33" s="167"/>
      <c r="AR33" s="167"/>
      <c r="AS33" s="167"/>
      <c r="AT33" s="167"/>
      <c r="AU33" s="167"/>
      <c r="AV33" s="167"/>
      <c r="AW33" s="167"/>
      <c r="AX33" s="167"/>
      <c r="AY33" s="167"/>
      <c r="AZ33" s="167"/>
      <c r="BA33" s="167"/>
      <c r="BB33" s="167"/>
      <c r="BC33" s="167"/>
      <c r="BD33" s="167"/>
      <c r="BE33" s="167"/>
      <c r="BF33" s="167"/>
      <c r="BG33" s="167"/>
      <c r="BH33" s="167"/>
      <c r="BI33" s="167"/>
      <c r="BJ33" s="167"/>
      <c r="BK33" s="167"/>
      <c r="BL33" s="167"/>
      <c r="BM33" s="167"/>
      <c r="BN33" s="167"/>
      <c r="BO33" s="167"/>
      <c r="BP33" s="167"/>
      <c r="BQ33" s="167"/>
      <c r="BR33" s="167"/>
      <c r="BS33" s="167"/>
      <c r="BT33" s="167"/>
      <c r="BU33" s="167"/>
      <c r="BV33" s="167"/>
      <c r="BW33" s="167"/>
      <c r="BX33" s="167"/>
      <c r="BY33" s="167"/>
      <c r="BZ33" s="167"/>
      <c r="CA33" s="167"/>
      <c r="CB33" s="167"/>
      <c r="CC33" s="167"/>
      <c r="CD33" s="167"/>
      <c r="CE33" s="167"/>
      <c r="CF33" s="167"/>
      <c r="CG33" s="167"/>
      <c r="CH33" s="167"/>
      <c r="CI33" s="167"/>
      <c r="CJ33" s="167"/>
      <c r="CK33" s="167"/>
      <c r="CL33" s="167"/>
      <c r="CM33" s="167"/>
      <c r="CN33" s="167"/>
      <c r="CO33" s="167"/>
      <c r="CP33" s="167"/>
      <c r="CQ33" s="167"/>
      <c r="CR33" s="167"/>
      <c r="CS33" s="167"/>
      <c r="CT33" s="167"/>
      <c r="CU33" s="167"/>
      <c r="CV33" s="167"/>
      <c r="CW33" s="167"/>
      <c r="CX33" s="167"/>
      <c r="CY33" s="167"/>
      <c r="CZ33" s="167"/>
      <c r="DA33" s="167"/>
      <c r="DB33" s="167"/>
      <c r="DC33" s="167"/>
      <c r="DD33" s="167"/>
      <c r="DE33" s="167"/>
      <c r="DF33" s="167"/>
      <c r="DG33" s="167"/>
      <c r="DH33" s="167"/>
      <c r="DI33" s="167"/>
      <c r="DJ33" s="167"/>
      <c r="DK33" s="167"/>
      <c r="DL33" s="167"/>
      <c r="DM33" s="167"/>
      <c r="DN33" s="167"/>
      <c r="DO33" s="167"/>
      <c r="DP33" s="167"/>
      <c r="DQ33" s="167"/>
      <c r="DR33" s="167"/>
      <c r="DS33" s="167"/>
      <c r="DT33" s="167"/>
      <c r="DU33" s="167"/>
      <c r="DV33" s="167"/>
      <c r="DW33" s="167"/>
      <c r="DX33" s="167"/>
      <c r="DY33" s="167"/>
      <c r="DZ33" s="167"/>
      <c r="EA33" s="167"/>
      <c r="EB33" s="167"/>
      <c r="EC33" s="167"/>
      <c r="ED33" s="167"/>
      <c r="EE33" s="167"/>
      <c r="EF33" s="167"/>
      <c r="EG33" s="167"/>
      <c r="EH33" s="167"/>
      <c r="EI33" s="167"/>
      <c r="EJ33" s="167"/>
      <c r="EK33" s="167"/>
      <c r="EL33" s="167"/>
      <c r="EM33" s="167"/>
      <c r="EN33" s="167"/>
      <c r="EO33" s="167"/>
      <c r="EP33" s="167"/>
      <c r="EQ33" s="167"/>
      <c r="ER33" s="167"/>
      <c r="ES33" s="167"/>
      <c r="ET33" s="167"/>
      <c r="EU33" s="167"/>
      <c r="EV33" s="167"/>
      <c r="EW33" s="167"/>
      <c r="EX33" s="167"/>
      <c r="EY33" s="167"/>
      <c r="EZ33" s="167"/>
      <c r="FA33" s="167"/>
      <c r="FB33" s="167"/>
      <c r="FC33" s="167"/>
      <c r="FD33" s="167"/>
      <c r="FE33" s="167"/>
      <c r="FF33" s="167"/>
      <c r="FG33" s="167"/>
      <c r="FH33" s="167"/>
      <c r="FI33" s="167"/>
      <c r="FJ33" s="167"/>
      <c r="FK33" s="167"/>
      <c r="FL33" s="167"/>
      <c r="FM33" s="167"/>
      <c r="FN33" s="167"/>
      <c r="FO33" s="167"/>
      <c r="FP33" s="167"/>
      <c r="FQ33" s="167"/>
      <c r="FR33" s="167"/>
      <c r="FS33" s="167"/>
      <c r="FT33" s="167"/>
      <c r="FU33" s="167"/>
      <c r="FV33" s="167"/>
      <c r="FW33" s="167"/>
      <c r="FX33" s="167"/>
      <c r="FY33" s="167"/>
      <c r="FZ33" s="167"/>
      <c r="GA33" s="167"/>
      <c r="GB33" s="167"/>
      <c r="GC33" s="167"/>
      <c r="GD33" s="167"/>
      <c r="GE33" s="167"/>
      <c r="GF33" s="167"/>
      <c r="GG33" s="167"/>
      <c r="GH33" s="167"/>
      <c r="GI33" s="167"/>
      <c r="GJ33" s="167"/>
      <c r="GK33" s="167"/>
      <c r="GL33" s="167"/>
      <c r="GM33" s="167"/>
      <c r="GN33" s="167"/>
      <c r="GO33" s="167"/>
      <c r="GP33" s="167"/>
      <c r="GQ33" s="167"/>
      <c r="GR33" s="167"/>
      <c r="GS33" s="167"/>
      <c r="GT33" s="167"/>
      <c r="GU33" s="167"/>
      <c r="GV33" s="167"/>
      <c r="GW33" s="167"/>
      <c r="GX33" s="167"/>
      <c r="GY33" s="167"/>
      <c r="GZ33" s="167"/>
      <c r="HA33" s="167"/>
      <c r="HB33" s="167"/>
      <c r="HC33" s="167"/>
      <c r="HD33" s="167"/>
      <c r="HE33" s="167"/>
      <c r="HF33" s="167"/>
      <c r="HG33" s="167"/>
      <c r="HH33" s="167"/>
      <c r="HI33" s="167"/>
      <c r="HJ33" s="167"/>
      <c r="HK33" s="167"/>
      <c r="HL33" s="167"/>
      <c r="HM33" s="167"/>
      <c r="HN33" s="167"/>
      <c r="HO33" s="167"/>
      <c r="HP33" s="167"/>
      <c r="HQ33" s="167"/>
      <c r="HR33" s="167"/>
      <c r="HS33" s="167"/>
      <c r="HT33" s="167"/>
      <c r="HU33" s="167"/>
      <c r="HV33" s="167"/>
      <c r="HW33" s="167"/>
      <c r="HX33" s="167"/>
      <c r="HY33" s="167"/>
      <c r="HZ33" s="167"/>
      <c r="IA33" s="167"/>
      <c r="IB33" s="167"/>
      <c r="IC33" s="167"/>
      <c r="ID33" s="167"/>
      <c r="IE33" s="167"/>
      <c r="IF33" s="167"/>
      <c r="IG33" s="167"/>
      <c r="IH33" s="167"/>
      <c r="II33" s="167"/>
      <c r="IJ33" s="167"/>
      <c r="IK33" s="167"/>
      <c r="IL33" s="167"/>
      <c r="IM33" s="167"/>
      <c r="IN33" s="167"/>
      <c r="IO33" s="167"/>
      <c r="IP33" s="167"/>
      <c r="IQ33" s="167"/>
      <c r="IR33" s="167"/>
      <c r="IS33" s="167"/>
      <c r="IT33" s="167"/>
      <c r="IU33" s="167"/>
    </row>
    <row r="34" spans="1:255" s="1288" customFormat="1" ht="42.75">
      <c r="A34" s="58"/>
      <c r="B34" s="1304" t="s">
        <v>2261</v>
      </c>
      <c r="C34" s="1282"/>
      <c r="D34" s="1301"/>
      <c r="E34" s="171"/>
      <c r="F34" s="175"/>
      <c r="G34" s="167"/>
      <c r="H34" s="167"/>
      <c r="I34" s="167"/>
      <c r="J34" s="167"/>
      <c r="K34" s="167"/>
      <c r="L34" s="167"/>
      <c r="M34" s="167"/>
      <c r="N34" s="167"/>
      <c r="O34" s="167"/>
      <c r="P34" s="167"/>
      <c r="Q34" s="167"/>
      <c r="R34" s="167"/>
      <c r="S34" s="167"/>
      <c r="T34" s="167"/>
      <c r="U34" s="167"/>
      <c r="V34" s="167"/>
      <c r="W34" s="167"/>
      <c r="X34" s="167"/>
      <c r="Y34" s="167"/>
      <c r="Z34" s="167"/>
      <c r="AA34" s="167"/>
      <c r="AB34" s="167"/>
      <c r="AC34" s="167"/>
      <c r="AD34" s="167"/>
      <c r="AE34" s="167"/>
      <c r="AF34" s="167"/>
      <c r="AG34" s="167"/>
      <c r="AH34" s="167"/>
      <c r="AI34" s="167"/>
      <c r="AJ34" s="167"/>
      <c r="AK34" s="167"/>
      <c r="AL34" s="167"/>
      <c r="AM34" s="167"/>
      <c r="AN34" s="167"/>
      <c r="AO34" s="167"/>
      <c r="AP34" s="167"/>
      <c r="AQ34" s="167"/>
      <c r="AR34" s="167"/>
      <c r="AS34" s="167"/>
      <c r="AT34" s="167"/>
      <c r="AU34" s="167"/>
      <c r="AV34" s="167"/>
      <c r="AW34" s="167"/>
      <c r="AX34" s="167"/>
      <c r="AY34" s="167"/>
      <c r="AZ34" s="167"/>
      <c r="BA34" s="167"/>
      <c r="BB34" s="167"/>
      <c r="BC34" s="167"/>
      <c r="BD34" s="167"/>
      <c r="BE34" s="167"/>
      <c r="BF34" s="167"/>
      <c r="BG34" s="167"/>
      <c r="BH34" s="167"/>
      <c r="BI34" s="167"/>
      <c r="BJ34" s="167"/>
      <c r="BK34" s="167"/>
      <c r="BL34" s="167"/>
      <c r="BM34" s="167"/>
      <c r="BN34" s="167"/>
      <c r="BO34" s="167"/>
      <c r="BP34" s="167"/>
      <c r="BQ34" s="167"/>
      <c r="BR34" s="167"/>
      <c r="BS34" s="167"/>
      <c r="BT34" s="167"/>
      <c r="BU34" s="167"/>
      <c r="BV34" s="167"/>
      <c r="BW34" s="167"/>
      <c r="BX34" s="167"/>
      <c r="BY34" s="167"/>
      <c r="BZ34" s="167"/>
      <c r="CA34" s="167"/>
      <c r="CB34" s="167"/>
      <c r="CC34" s="167"/>
      <c r="CD34" s="167"/>
      <c r="CE34" s="167"/>
      <c r="CF34" s="167"/>
      <c r="CG34" s="167"/>
      <c r="CH34" s="167"/>
      <c r="CI34" s="167"/>
      <c r="CJ34" s="167"/>
      <c r="CK34" s="167"/>
      <c r="CL34" s="167"/>
      <c r="CM34" s="167"/>
      <c r="CN34" s="167"/>
      <c r="CO34" s="167"/>
      <c r="CP34" s="167"/>
      <c r="CQ34" s="167"/>
      <c r="CR34" s="167"/>
      <c r="CS34" s="167"/>
      <c r="CT34" s="167"/>
      <c r="CU34" s="167"/>
      <c r="CV34" s="167"/>
      <c r="CW34" s="167"/>
      <c r="CX34" s="167"/>
      <c r="CY34" s="167"/>
      <c r="CZ34" s="167"/>
      <c r="DA34" s="167"/>
      <c r="DB34" s="167"/>
      <c r="DC34" s="167"/>
      <c r="DD34" s="167"/>
      <c r="DE34" s="167"/>
      <c r="DF34" s="167"/>
      <c r="DG34" s="167"/>
      <c r="DH34" s="167"/>
      <c r="DI34" s="167"/>
      <c r="DJ34" s="167"/>
      <c r="DK34" s="167"/>
      <c r="DL34" s="167"/>
      <c r="DM34" s="167"/>
      <c r="DN34" s="167"/>
      <c r="DO34" s="167"/>
      <c r="DP34" s="167"/>
      <c r="DQ34" s="167"/>
      <c r="DR34" s="167"/>
      <c r="DS34" s="167"/>
      <c r="DT34" s="167"/>
      <c r="DU34" s="167"/>
      <c r="DV34" s="167"/>
      <c r="DW34" s="167"/>
      <c r="DX34" s="167"/>
      <c r="DY34" s="167"/>
      <c r="DZ34" s="167"/>
      <c r="EA34" s="167"/>
      <c r="EB34" s="167"/>
      <c r="EC34" s="167"/>
      <c r="ED34" s="167"/>
      <c r="EE34" s="167"/>
      <c r="EF34" s="167"/>
      <c r="EG34" s="167"/>
      <c r="EH34" s="167"/>
      <c r="EI34" s="167"/>
      <c r="EJ34" s="167"/>
      <c r="EK34" s="167"/>
      <c r="EL34" s="167"/>
      <c r="EM34" s="167"/>
      <c r="EN34" s="167"/>
      <c r="EO34" s="167"/>
      <c r="EP34" s="167"/>
      <c r="EQ34" s="167"/>
      <c r="ER34" s="167"/>
      <c r="ES34" s="167"/>
      <c r="ET34" s="167"/>
      <c r="EU34" s="167"/>
      <c r="EV34" s="167"/>
      <c r="EW34" s="167"/>
      <c r="EX34" s="167"/>
      <c r="EY34" s="167"/>
      <c r="EZ34" s="167"/>
      <c r="FA34" s="167"/>
      <c r="FB34" s="167"/>
      <c r="FC34" s="167"/>
      <c r="FD34" s="167"/>
      <c r="FE34" s="167"/>
      <c r="FF34" s="167"/>
      <c r="FG34" s="167"/>
      <c r="FH34" s="167"/>
      <c r="FI34" s="167"/>
      <c r="FJ34" s="167"/>
      <c r="FK34" s="167"/>
      <c r="FL34" s="167"/>
      <c r="FM34" s="167"/>
      <c r="FN34" s="167"/>
      <c r="FO34" s="167"/>
      <c r="FP34" s="167"/>
      <c r="FQ34" s="167"/>
      <c r="FR34" s="167"/>
      <c r="FS34" s="167"/>
      <c r="FT34" s="167"/>
      <c r="FU34" s="167"/>
      <c r="FV34" s="167"/>
      <c r="FW34" s="167"/>
      <c r="FX34" s="167"/>
      <c r="FY34" s="167"/>
      <c r="FZ34" s="167"/>
      <c r="GA34" s="167"/>
      <c r="GB34" s="167"/>
      <c r="GC34" s="167"/>
      <c r="GD34" s="167"/>
      <c r="GE34" s="167"/>
      <c r="GF34" s="167"/>
      <c r="GG34" s="167"/>
      <c r="GH34" s="167"/>
      <c r="GI34" s="167"/>
      <c r="GJ34" s="167"/>
      <c r="GK34" s="167"/>
      <c r="GL34" s="167"/>
      <c r="GM34" s="167"/>
      <c r="GN34" s="167"/>
      <c r="GO34" s="167"/>
      <c r="GP34" s="167"/>
      <c r="GQ34" s="167"/>
      <c r="GR34" s="167"/>
      <c r="GS34" s="167"/>
      <c r="GT34" s="167"/>
      <c r="GU34" s="167"/>
      <c r="GV34" s="167"/>
      <c r="GW34" s="167"/>
      <c r="GX34" s="167"/>
      <c r="GY34" s="167"/>
      <c r="GZ34" s="167"/>
      <c r="HA34" s="167"/>
      <c r="HB34" s="167"/>
      <c r="HC34" s="167"/>
      <c r="HD34" s="167"/>
      <c r="HE34" s="167"/>
      <c r="HF34" s="167"/>
      <c r="HG34" s="167"/>
      <c r="HH34" s="167"/>
      <c r="HI34" s="167"/>
      <c r="HJ34" s="167"/>
      <c r="HK34" s="167"/>
      <c r="HL34" s="167"/>
      <c r="HM34" s="167"/>
      <c r="HN34" s="167"/>
      <c r="HO34" s="167"/>
      <c r="HP34" s="167"/>
      <c r="HQ34" s="167"/>
      <c r="HR34" s="167"/>
      <c r="HS34" s="167"/>
      <c r="HT34" s="167"/>
      <c r="HU34" s="167"/>
      <c r="HV34" s="167"/>
      <c r="HW34" s="167"/>
      <c r="HX34" s="167"/>
      <c r="HY34" s="167"/>
      <c r="HZ34" s="167"/>
      <c r="IA34" s="167"/>
      <c r="IB34" s="167"/>
      <c r="IC34" s="167"/>
      <c r="ID34" s="167"/>
      <c r="IE34" s="167"/>
      <c r="IF34" s="167"/>
      <c r="IG34" s="167"/>
      <c r="IH34" s="167"/>
      <c r="II34" s="167"/>
      <c r="IJ34" s="167"/>
      <c r="IK34" s="167"/>
      <c r="IL34" s="167"/>
      <c r="IM34" s="167"/>
      <c r="IN34" s="167"/>
      <c r="IO34" s="167"/>
      <c r="IP34" s="167"/>
      <c r="IQ34" s="167"/>
      <c r="IR34" s="167"/>
      <c r="IS34" s="167"/>
      <c r="IT34" s="167"/>
      <c r="IU34" s="167"/>
    </row>
    <row r="35" spans="1:255" s="1288" customFormat="1">
      <c r="A35" s="58"/>
      <c r="B35" s="1302" t="s">
        <v>23</v>
      </c>
      <c r="C35" s="1282">
        <v>1</v>
      </c>
      <c r="D35" s="1283"/>
      <c r="E35" s="171"/>
      <c r="F35" s="175"/>
      <c r="G35" s="167"/>
      <c r="H35" s="167"/>
      <c r="I35" s="167"/>
      <c r="J35" s="167"/>
      <c r="K35" s="167"/>
      <c r="L35" s="167"/>
      <c r="M35" s="167"/>
      <c r="N35" s="167"/>
      <c r="O35" s="167"/>
      <c r="P35" s="167"/>
      <c r="Q35" s="167"/>
      <c r="R35" s="167"/>
      <c r="S35" s="167"/>
      <c r="T35" s="167"/>
      <c r="U35" s="167"/>
      <c r="V35" s="167"/>
      <c r="W35" s="167"/>
      <c r="X35" s="167"/>
      <c r="Y35" s="167"/>
      <c r="Z35" s="167"/>
      <c r="AA35" s="167"/>
      <c r="AB35" s="167"/>
      <c r="AC35" s="167"/>
      <c r="AD35" s="167"/>
      <c r="AE35" s="167"/>
      <c r="AF35" s="167"/>
      <c r="AG35" s="167"/>
      <c r="AH35" s="167"/>
      <c r="AI35" s="167"/>
      <c r="AJ35" s="167"/>
      <c r="AK35" s="167"/>
      <c r="AL35" s="167"/>
      <c r="AM35" s="167"/>
      <c r="AN35" s="167"/>
      <c r="AO35" s="167"/>
      <c r="AP35" s="167"/>
      <c r="AQ35" s="167"/>
      <c r="AR35" s="167"/>
      <c r="AS35" s="167"/>
      <c r="AT35" s="167"/>
      <c r="AU35" s="167"/>
      <c r="AV35" s="167"/>
      <c r="AW35" s="167"/>
      <c r="AX35" s="167"/>
      <c r="AY35" s="167"/>
      <c r="AZ35" s="167"/>
      <c r="BA35" s="167"/>
      <c r="BB35" s="167"/>
      <c r="BC35" s="167"/>
      <c r="BD35" s="167"/>
      <c r="BE35" s="167"/>
      <c r="BF35" s="167"/>
      <c r="BG35" s="167"/>
      <c r="BH35" s="167"/>
      <c r="BI35" s="167"/>
      <c r="BJ35" s="167"/>
      <c r="BK35" s="167"/>
      <c r="BL35" s="167"/>
      <c r="BM35" s="167"/>
      <c r="BN35" s="167"/>
      <c r="BO35" s="167"/>
      <c r="BP35" s="167"/>
      <c r="BQ35" s="167"/>
      <c r="BR35" s="167"/>
      <c r="BS35" s="167"/>
      <c r="BT35" s="167"/>
      <c r="BU35" s="167"/>
      <c r="BV35" s="167"/>
      <c r="BW35" s="167"/>
      <c r="BX35" s="167"/>
      <c r="BY35" s="167"/>
      <c r="BZ35" s="167"/>
      <c r="CA35" s="167"/>
      <c r="CB35" s="167"/>
      <c r="CC35" s="167"/>
      <c r="CD35" s="167"/>
      <c r="CE35" s="167"/>
      <c r="CF35" s="167"/>
      <c r="CG35" s="167"/>
      <c r="CH35" s="167"/>
      <c r="CI35" s="167"/>
      <c r="CJ35" s="167"/>
      <c r="CK35" s="167"/>
      <c r="CL35" s="167"/>
      <c r="CM35" s="167"/>
      <c r="CN35" s="167"/>
      <c r="CO35" s="167"/>
      <c r="CP35" s="167"/>
      <c r="CQ35" s="167"/>
      <c r="CR35" s="167"/>
      <c r="CS35" s="167"/>
      <c r="CT35" s="167"/>
      <c r="CU35" s="167"/>
      <c r="CV35" s="167"/>
      <c r="CW35" s="167"/>
      <c r="CX35" s="167"/>
      <c r="CY35" s="167"/>
      <c r="CZ35" s="167"/>
      <c r="DA35" s="167"/>
      <c r="DB35" s="167"/>
      <c r="DC35" s="167"/>
      <c r="DD35" s="167"/>
      <c r="DE35" s="167"/>
      <c r="DF35" s="167"/>
      <c r="DG35" s="167"/>
      <c r="DH35" s="167"/>
      <c r="DI35" s="167"/>
      <c r="DJ35" s="167"/>
      <c r="DK35" s="167"/>
      <c r="DL35" s="167"/>
      <c r="DM35" s="167"/>
      <c r="DN35" s="167"/>
      <c r="DO35" s="167"/>
      <c r="DP35" s="167"/>
      <c r="DQ35" s="167"/>
      <c r="DR35" s="167"/>
      <c r="DS35" s="167"/>
      <c r="DT35" s="167"/>
      <c r="DU35" s="167"/>
      <c r="DV35" s="167"/>
      <c r="DW35" s="167"/>
      <c r="DX35" s="167"/>
      <c r="DY35" s="167"/>
      <c r="DZ35" s="167"/>
      <c r="EA35" s="167"/>
      <c r="EB35" s="167"/>
      <c r="EC35" s="167"/>
      <c r="ED35" s="167"/>
      <c r="EE35" s="167"/>
      <c r="EF35" s="167"/>
      <c r="EG35" s="167"/>
      <c r="EH35" s="167"/>
      <c r="EI35" s="167"/>
      <c r="EJ35" s="167"/>
      <c r="EK35" s="167"/>
      <c r="EL35" s="167"/>
      <c r="EM35" s="167"/>
      <c r="EN35" s="167"/>
      <c r="EO35" s="167"/>
      <c r="EP35" s="167"/>
      <c r="EQ35" s="167"/>
      <c r="ER35" s="167"/>
      <c r="ES35" s="167"/>
      <c r="ET35" s="167"/>
      <c r="EU35" s="167"/>
      <c r="EV35" s="167"/>
      <c r="EW35" s="167"/>
      <c r="EX35" s="167"/>
      <c r="EY35" s="167"/>
      <c r="EZ35" s="167"/>
      <c r="FA35" s="167"/>
      <c r="FB35" s="167"/>
      <c r="FC35" s="167"/>
      <c r="FD35" s="167"/>
      <c r="FE35" s="167"/>
      <c r="FF35" s="167"/>
      <c r="FG35" s="167"/>
      <c r="FH35" s="167"/>
      <c r="FI35" s="167"/>
      <c r="FJ35" s="167"/>
      <c r="FK35" s="167"/>
      <c r="FL35" s="167"/>
      <c r="FM35" s="167"/>
      <c r="FN35" s="167"/>
      <c r="FO35" s="167"/>
      <c r="FP35" s="167"/>
      <c r="FQ35" s="167"/>
      <c r="FR35" s="167"/>
      <c r="FS35" s="167"/>
      <c r="FT35" s="167"/>
      <c r="FU35" s="167"/>
      <c r="FV35" s="167"/>
      <c r="FW35" s="167"/>
      <c r="FX35" s="167"/>
      <c r="FY35" s="167"/>
      <c r="FZ35" s="167"/>
      <c r="GA35" s="167"/>
      <c r="GB35" s="167"/>
      <c r="GC35" s="167"/>
      <c r="GD35" s="167"/>
      <c r="GE35" s="167"/>
      <c r="GF35" s="167"/>
      <c r="GG35" s="167"/>
      <c r="GH35" s="167"/>
      <c r="GI35" s="167"/>
      <c r="GJ35" s="167"/>
      <c r="GK35" s="167"/>
      <c r="GL35" s="167"/>
      <c r="GM35" s="167"/>
      <c r="GN35" s="167"/>
      <c r="GO35" s="167"/>
      <c r="GP35" s="167"/>
      <c r="GQ35" s="167"/>
      <c r="GR35" s="167"/>
      <c r="GS35" s="167"/>
      <c r="GT35" s="167"/>
      <c r="GU35" s="167"/>
      <c r="GV35" s="167"/>
      <c r="GW35" s="167"/>
      <c r="GX35" s="167"/>
      <c r="GY35" s="167"/>
      <c r="GZ35" s="167"/>
      <c r="HA35" s="167"/>
      <c r="HB35" s="167"/>
      <c r="HC35" s="167"/>
      <c r="HD35" s="167"/>
      <c r="HE35" s="167"/>
      <c r="HF35" s="167"/>
      <c r="HG35" s="167"/>
      <c r="HH35" s="167"/>
      <c r="HI35" s="167"/>
      <c r="HJ35" s="167"/>
      <c r="HK35" s="167"/>
      <c r="HL35" s="167"/>
      <c r="HM35" s="167"/>
      <c r="HN35" s="167"/>
      <c r="HO35" s="167"/>
      <c r="HP35" s="167"/>
      <c r="HQ35" s="167"/>
      <c r="HR35" s="167"/>
      <c r="HS35" s="167"/>
      <c r="HT35" s="167"/>
      <c r="HU35" s="167"/>
      <c r="HV35" s="167"/>
      <c r="HW35" s="167"/>
      <c r="HX35" s="167"/>
      <c r="HY35" s="167"/>
      <c r="HZ35" s="167"/>
      <c r="IA35" s="167"/>
      <c r="IB35" s="167"/>
      <c r="IC35" s="167"/>
      <c r="ID35" s="167"/>
      <c r="IE35" s="167"/>
      <c r="IF35" s="167"/>
      <c r="IG35" s="167"/>
      <c r="IH35" s="167"/>
      <c r="II35" s="167"/>
      <c r="IJ35" s="167"/>
      <c r="IK35" s="167"/>
      <c r="IL35" s="167"/>
      <c r="IM35" s="167"/>
      <c r="IN35" s="167"/>
      <c r="IO35" s="167"/>
      <c r="IP35" s="167"/>
      <c r="IQ35" s="167"/>
      <c r="IR35" s="167"/>
      <c r="IS35" s="167"/>
      <c r="IT35" s="167"/>
      <c r="IU35" s="167"/>
    </row>
    <row r="36" spans="1:255" s="127" customFormat="1">
      <c r="A36" s="58"/>
      <c r="C36" s="177"/>
      <c r="D36" s="177"/>
      <c r="E36" s="171"/>
      <c r="F36" s="175"/>
      <c r="G36" s="167"/>
      <c r="H36" s="167"/>
      <c r="I36" s="167"/>
      <c r="J36" s="167"/>
      <c r="K36" s="167"/>
      <c r="L36" s="167"/>
      <c r="M36" s="167"/>
      <c r="N36" s="167"/>
      <c r="O36" s="167"/>
      <c r="P36" s="167"/>
      <c r="Q36" s="167"/>
      <c r="R36" s="167"/>
      <c r="S36" s="167"/>
      <c r="T36" s="167"/>
      <c r="U36" s="167"/>
      <c r="V36" s="167"/>
      <c r="W36" s="167"/>
      <c r="X36" s="167"/>
      <c r="Y36" s="167"/>
      <c r="Z36" s="167"/>
      <c r="AA36" s="167"/>
      <c r="AB36" s="167"/>
      <c r="AC36" s="167"/>
      <c r="AD36" s="167"/>
      <c r="AE36" s="167"/>
      <c r="AF36" s="167"/>
      <c r="AG36" s="167"/>
      <c r="AH36" s="167"/>
      <c r="AI36" s="167"/>
      <c r="AJ36" s="167"/>
      <c r="AK36" s="167"/>
      <c r="AL36" s="167"/>
      <c r="AM36" s="167"/>
      <c r="AN36" s="167"/>
      <c r="AO36" s="167"/>
      <c r="AP36" s="167"/>
      <c r="AQ36" s="167"/>
      <c r="AR36" s="167"/>
      <c r="AS36" s="167"/>
      <c r="AT36" s="167"/>
      <c r="AU36" s="167"/>
      <c r="AV36" s="167"/>
      <c r="AW36" s="167"/>
      <c r="AX36" s="167"/>
      <c r="AY36" s="167"/>
      <c r="AZ36" s="167"/>
      <c r="BA36" s="167"/>
      <c r="BB36" s="167"/>
      <c r="BC36" s="167"/>
      <c r="BD36" s="167"/>
      <c r="BE36" s="167"/>
      <c r="BF36" s="167"/>
      <c r="BG36" s="167"/>
      <c r="BH36" s="167"/>
      <c r="BI36" s="167"/>
      <c r="BJ36" s="167"/>
      <c r="BK36" s="167"/>
      <c r="BL36" s="167"/>
      <c r="BM36" s="167"/>
      <c r="BN36" s="167"/>
      <c r="BO36" s="167"/>
      <c r="BP36" s="167"/>
      <c r="BQ36" s="167"/>
      <c r="BR36" s="167"/>
      <c r="BS36" s="167"/>
      <c r="BT36" s="167"/>
      <c r="BU36" s="167"/>
      <c r="BV36" s="167"/>
      <c r="BW36" s="167"/>
      <c r="BX36" s="167"/>
      <c r="BY36" s="167"/>
      <c r="BZ36" s="167"/>
      <c r="CA36" s="167"/>
      <c r="CB36" s="167"/>
      <c r="CC36" s="167"/>
      <c r="CD36" s="167"/>
      <c r="CE36" s="167"/>
      <c r="CF36" s="167"/>
      <c r="CG36" s="167"/>
      <c r="CH36" s="167"/>
      <c r="CI36" s="167"/>
      <c r="CJ36" s="167"/>
      <c r="CK36" s="167"/>
      <c r="CL36" s="167"/>
      <c r="CM36" s="167"/>
      <c r="CN36" s="167"/>
      <c r="CO36" s="167"/>
      <c r="CP36" s="167"/>
      <c r="CQ36" s="167"/>
      <c r="CR36" s="167"/>
      <c r="CS36" s="167"/>
      <c r="CT36" s="167"/>
      <c r="CU36" s="167"/>
      <c r="CV36" s="167"/>
      <c r="CW36" s="167"/>
      <c r="CX36" s="167"/>
      <c r="CY36" s="167"/>
      <c r="CZ36" s="167"/>
      <c r="DA36" s="167"/>
      <c r="DB36" s="167"/>
      <c r="DC36" s="167"/>
      <c r="DD36" s="167"/>
      <c r="DE36" s="167"/>
      <c r="DF36" s="167"/>
      <c r="DG36" s="167"/>
      <c r="DH36" s="167"/>
      <c r="DI36" s="167"/>
      <c r="DJ36" s="167"/>
      <c r="DK36" s="167"/>
      <c r="DL36" s="167"/>
      <c r="DM36" s="167"/>
      <c r="DN36" s="167"/>
      <c r="DO36" s="167"/>
      <c r="DP36" s="167"/>
      <c r="DQ36" s="167"/>
      <c r="DR36" s="167"/>
      <c r="DS36" s="167"/>
      <c r="DT36" s="167"/>
      <c r="DU36" s="167"/>
      <c r="DV36" s="167"/>
      <c r="DW36" s="167"/>
      <c r="DX36" s="167"/>
      <c r="DY36" s="167"/>
      <c r="DZ36" s="167"/>
      <c r="EA36" s="167"/>
      <c r="EB36" s="167"/>
      <c r="EC36" s="167"/>
      <c r="ED36" s="167"/>
      <c r="EE36" s="167"/>
      <c r="EF36" s="167"/>
      <c r="EG36" s="167"/>
      <c r="EH36" s="167"/>
      <c r="EI36" s="167"/>
      <c r="EJ36" s="167"/>
      <c r="EK36" s="167"/>
      <c r="EL36" s="167"/>
      <c r="EM36" s="167"/>
      <c r="EN36" s="167"/>
      <c r="EO36" s="167"/>
      <c r="EP36" s="167"/>
      <c r="EQ36" s="167"/>
      <c r="ER36" s="167"/>
      <c r="ES36" s="167"/>
      <c r="ET36" s="167"/>
      <c r="EU36" s="167"/>
      <c r="EV36" s="167"/>
      <c r="EW36" s="167"/>
      <c r="EX36" s="167"/>
      <c r="EY36" s="167"/>
      <c r="EZ36" s="167"/>
      <c r="FA36" s="167"/>
      <c r="FB36" s="167"/>
      <c r="FC36" s="167"/>
      <c r="FD36" s="167"/>
      <c r="FE36" s="167"/>
      <c r="FF36" s="167"/>
      <c r="FG36" s="167"/>
      <c r="FH36" s="167"/>
      <c r="FI36" s="167"/>
      <c r="FJ36" s="167"/>
      <c r="FK36" s="167"/>
      <c r="FL36" s="167"/>
      <c r="FM36" s="167"/>
      <c r="FN36" s="167"/>
      <c r="FO36" s="167"/>
      <c r="FP36" s="167"/>
      <c r="FQ36" s="167"/>
      <c r="FR36" s="167"/>
      <c r="FS36" s="167"/>
      <c r="FT36" s="167"/>
      <c r="FU36" s="167"/>
      <c r="FV36" s="167"/>
      <c r="FW36" s="167"/>
      <c r="FX36" s="167"/>
      <c r="FY36" s="167"/>
      <c r="FZ36" s="167"/>
      <c r="GA36" s="167"/>
      <c r="GB36" s="167"/>
      <c r="GC36" s="167"/>
      <c r="GD36" s="167"/>
      <c r="GE36" s="167"/>
      <c r="GF36" s="167"/>
      <c r="GG36" s="167"/>
      <c r="GH36" s="167"/>
      <c r="GI36" s="167"/>
      <c r="GJ36" s="167"/>
      <c r="GK36" s="167"/>
      <c r="GL36" s="167"/>
      <c r="GM36" s="167"/>
      <c r="GN36" s="167"/>
      <c r="GO36" s="167"/>
      <c r="GP36" s="167"/>
      <c r="GQ36" s="167"/>
      <c r="GR36" s="167"/>
      <c r="GS36" s="167"/>
      <c r="GT36" s="167"/>
      <c r="GU36" s="167"/>
      <c r="GV36" s="167"/>
      <c r="GW36" s="167"/>
      <c r="GX36" s="167"/>
      <c r="GY36" s="167"/>
      <c r="GZ36" s="167"/>
      <c r="HA36" s="167"/>
      <c r="HB36" s="167"/>
      <c r="HC36" s="167"/>
      <c r="HD36" s="167"/>
      <c r="HE36" s="167"/>
      <c r="HF36" s="167"/>
      <c r="HG36" s="167"/>
      <c r="HH36" s="167"/>
      <c r="HI36" s="167"/>
      <c r="HJ36" s="167"/>
      <c r="HK36" s="167"/>
      <c r="HL36" s="167"/>
      <c r="HM36" s="167"/>
      <c r="HN36" s="167"/>
      <c r="HO36" s="167"/>
      <c r="HP36" s="167"/>
      <c r="HQ36" s="167"/>
      <c r="HR36" s="167"/>
      <c r="HS36" s="167"/>
      <c r="HT36" s="167"/>
      <c r="HU36" s="167"/>
      <c r="HV36" s="167"/>
      <c r="HW36" s="167"/>
      <c r="HX36" s="167"/>
      <c r="HY36" s="167"/>
      <c r="HZ36" s="167"/>
      <c r="IA36" s="167"/>
      <c r="IB36" s="167"/>
      <c r="IC36" s="167"/>
      <c r="ID36" s="167"/>
      <c r="IE36" s="167"/>
      <c r="IF36" s="167"/>
      <c r="IG36" s="167"/>
      <c r="IH36" s="167"/>
      <c r="II36" s="167"/>
      <c r="IJ36" s="167"/>
      <c r="IK36" s="167"/>
      <c r="IL36" s="167"/>
      <c r="IM36" s="167"/>
      <c r="IN36" s="167"/>
      <c r="IO36" s="167"/>
      <c r="IP36" s="167"/>
      <c r="IQ36" s="167"/>
      <c r="IR36" s="167"/>
      <c r="IS36" s="167"/>
      <c r="IT36" s="167"/>
      <c r="IU36" s="167"/>
    </row>
    <row r="37" spans="1:255" s="127" customFormat="1">
      <c r="A37" s="58"/>
      <c r="B37" s="1297" t="s">
        <v>2260</v>
      </c>
      <c r="C37" s="1298"/>
      <c r="D37" s="1298">
        <f>D26+D31+D35</f>
        <v>0</v>
      </c>
      <c r="E37" s="171"/>
      <c r="F37" s="175"/>
      <c r="G37" s="167"/>
      <c r="H37" s="167"/>
      <c r="I37" s="167"/>
      <c r="J37" s="167"/>
      <c r="K37" s="167"/>
      <c r="L37" s="167"/>
      <c r="M37" s="167"/>
      <c r="N37" s="167"/>
      <c r="O37" s="167"/>
      <c r="P37" s="167"/>
      <c r="Q37" s="167"/>
      <c r="R37" s="167"/>
      <c r="S37" s="167"/>
      <c r="T37" s="167"/>
      <c r="U37" s="167"/>
      <c r="V37" s="167"/>
      <c r="W37" s="167"/>
      <c r="X37" s="167"/>
      <c r="Y37" s="167"/>
      <c r="Z37" s="167"/>
      <c r="AA37" s="167"/>
      <c r="AB37" s="167"/>
      <c r="AC37" s="167"/>
      <c r="AD37" s="167"/>
      <c r="AE37" s="167"/>
      <c r="AF37" s="167"/>
      <c r="AG37" s="167"/>
      <c r="AH37" s="167"/>
      <c r="AI37" s="167"/>
      <c r="AJ37" s="167"/>
      <c r="AK37" s="167"/>
      <c r="AL37" s="167"/>
      <c r="AM37" s="167"/>
      <c r="AN37" s="167"/>
      <c r="AO37" s="167"/>
      <c r="AP37" s="167"/>
      <c r="AQ37" s="167"/>
      <c r="AR37" s="167"/>
      <c r="AS37" s="167"/>
      <c r="AT37" s="167"/>
      <c r="AU37" s="167"/>
      <c r="AV37" s="167"/>
      <c r="AW37" s="167"/>
      <c r="AX37" s="167"/>
      <c r="AY37" s="167"/>
      <c r="AZ37" s="167"/>
      <c r="BA37" s="167"/>
      <c r="BB37" s="167"/>
      <c r="BC37" s="167"/>
      <c r="BD37" s="167"/>
      <c r="BE37" s="167"/>
      <c r="BF37" s="167"/>
      <c r="BG37" s="167"/>
      <c r="BH37" s="167"/>
      <c r="BI37" s="167"/>
      <c r="BJ37" s="167"/>
      <c r="BK37" s="167"/>
      <c r="BL37" s="167"/>
      <c r="BM37" s="167"/>
      <c r="BN37" s="167"/>
      <c r="BO37" s="167"/>
      <c r="BP37" s="167"/>
      <c r="BQ37" s="167"/>
      <c r="BR37" s="167"/>
      <c r="BS37" s="167"/>
      <c r="BT37" s="167"/>
      <c r="BU37" s="167"/>
      <c r="BV37" s="167"/>
      <c r="BW37" s="167"/>
      <c r="BX37" s="167"/>
      <c r="BY37" s="167"/>
      <c r="BZ37" s="167"/>
      <c r="CA37" s="167"/>
      <c r="CB37" s="167"/>
      <c r="CC37" s="167"/>
      <c r="CD37" s="167"/>
      <c r="CE37" s="167"/>
      <c r="CF37" s="167"/>
      <c r="CG37" s="167"/>
      <c r="CH37" s="167"/>
      <c r="CI37" s="167"/>
      <c r="CJ37" s="167"/>
      <c r="CK37" s="167"/>
      <c r="CL37" s="167"/>
      <c r="CM37" s="167"/>
      <c r="CN37" s="167"/>
      <c r="CO37" s="167"/>
      <c r="CP37" s="167"/>
      <c r="CQ37" s="167"/>
      <c r="CR37" s="167"/>
      <c r="CS37" s="167"/>
      <c r="CT37" s="167"/>
      <c r="CU37" s="167"/>
      <c r="CV37" s="167"/>
      <c r="CW37" s="167"/>
      <c r="CX37" s="167"/>
      <c r="CY37" s="167"/>
      <c r="CZ37" s="167"/>
      <c r="DA37" s="167"/>
      <c r="DB37" s="167"/>
      <c r="DC37" s="167"/>
      <c r="DD37" s="167"/>
      <c r="DE37" s="167"/>
      <c r="DF37" s="167"/>
      <c r="DG37" s="167"/>
      <c r="DH37" s="167"/>
      <c r="DI37" s="167"/>
      <c r="DJ37" s="167"/>
      <c r="DK37" s="167"/>
      <c r="DL37" s="167"/>
      <c r="DM37" s="167"/>
      <c r="DN37" s="167"/>
      <c r="DO37" s="167"/>
      <c r="DP37" s="167"/>
      <c r="DQ37" s="167"/>
      <c r="DR37" s="167"/>
      <c r="DS37" s="167"/>
      <c r="DT37" s="167"/>
      <c r="DU37" s="167"/>
      <c r="DV37" s="167"/>
      <c r="DW37" s="167"/>
      <c r="DX37" s="167"/>
      <c r="DY37" s="167"/>
      <c r="DZ37" s="167"/>
      <c r="EA37" s="167"/>
      <c r="EB37" s="167"/>
      <c r="EC37" s="167"/>
      <c r="ED37" s="167"/>
      <c r="EE37" s="167"/>
      <c r="EF37" s="167"/>
      <c r="EG37" s="167"/>
      <c r="EH37" s="167"/>
      <c r="EI37" s="167"/>
      <c r="EJ37" s="167"/>
      <c r="EK37" s="167"/>
      <c r="EL37" s="167"/>
      <c r="EM37" s="167"/>
      <c r="EN37" s="167"/>
      <c r="EO37" s="167"/>
      <c r="EP37" s="167"/>
      <c r="EQ37" s="167"/>
      <c r="ER37" s="167"/>
      <c r="ES37" s="167"/>
      <c r="ET37" s="167"/>
      <c r="EU37" s="167"/>
      <c r="EV37" s="167"/>
      <c r="EW37" s="167"/>
      <c r="EX37" s="167"/>
      <c r="EY37" s="167"/>
      <c r="EZ37" s="167"/>
      <c r="FA37" s="167"/>
      <c r="FB37" s="167"/>
      <c r="FC37" s="167"/>
      <c r="FD37" s="167"/>
      <c r="FE37" s="167"/>
      <c r="FF37" s="167"/>
      <c r="FG37" s="167"/>
      <c r="FH37" s="167"/>
      <c r="FI37" s="167"/>
      <c r="FJ37" s="167"/>
      <c r="FK37" s="167"/>
      <c r="FL37" s="167"/>
      <c r="FM37" s="167"/>
      <c r="FN37" s="167"/>
      <c r="FO37" s="167"/>
      <c r="FP37" s="167"/>
      <c r="FQ37" s="167"/>
      <c r="FR37" s="167"/>
      <c r="FS37" s="167"/>
      <c r="FT37" s="167"/>
      <c r="FU37" s="167"/>
      <c r="FV37" s="167"/>
      <c r="FW37" s="167"/>
      <c r="FX37" s="167"/>
      <c r="FY37" s="167"/>
      <c r="FZ37" s="167"/>
      <c r="GA37" s="167"/>
      <c r="GB37" s="167"/>
      <c r="GC37" s="167"/>
      <c r="GD37" s="167"/>
      <c r="GE37" s="167"/>
      <c r="GF37" s="167"/>
      <c r="GG37" s="167"/>
      <c r="GH37" s="167"/>
      <c r="GI37" s="167"/>
      <c r="GJ37" s="167"/>
      <c r="GK37" s="167"/>
      <c r="GL37" s="167"/>
      <c r="GM37" s="167"/>
      <c r="GN37" s="167"/>
      <c r="GO37" s="167"/>
      <c r="GP37" s="167"/>
      <c r="GQ37" s="167"/>
      <c r="GR37" s="167"/>
      <c r="GS37" s="167"/>
      <c r="GT37" s="167"/>
      <c r="GU37" s="167"/>
      <c r="GV37" s="167"/>
      <c r="GW37" s="167"/>
      <c r="GX37" s="167"/>
      <c r="GY37" s="167"/>
      <c r="GZ37" s="167"/>
      <c r="HA37" s="167"/>
      <c r="HB37" s="167"/>
      <c r="HC37" s="167"/>
      <c r="HD37" s="167"/>
      <c r="HE37" s="167"/>
      <c r="HF37" s="167"/>
      <c r="HG37" s="167"/>
      <c r="HH37" s="167"/>
      <c r="HI37" s="167"/>
      <c r="HJ37" s="167"/>
      <c r="HK37" s="167"/>
      <c r="HL37" s="167"/>
      <c r="HM37" s="167"/>
      <c r="HN37" s="167"/>
      <c r="HO37" s="167"/>
      <c r="HP37" s="167"/>
      <c r="HQ37" s="167"/>
      <c r="HR37" s="167"/>
      <c r="HS37" s="167"/>
      <c r="HT37" s="167"/>
      <c r="HU37" s="167"/>
      <c r="HV37" s="167"/>
      <c r="HW37" s="167"/>
      <c r="HX37" s="167"/>
      <c r="HY37" s="167"/>
      <c r="HZ37" s="167"/>
      <c r="IA37" s="167"/>
      <c r="IB37" s="167"/>
      <c r="IC37" s="167"/>
      <c r="ID37" s="167"/>
      <c r="IE37" s="167"/>
      <c r="IF37" s="167"/>
      <c r="IG37" s="167"/>
      <c r="IH37" s="167"/>
      <c r="II37" s="167"/>
      <c r="IJ37" s="167"/>
      <c r="IK37" s="167"/>
      <c r="IL37" s="167"/>
      <c r="IM37" s="167"/>
      <c r="IN37" s="167"/>
      <c r="IO37" s="167"/>
      <c r="IP37" s="167"/>
      <c r="IQ37" s="167"/>
      <c r="IR37" s="167"/>
      <c r="IS37" s="167"/>
      <c r="IT37" s="167"/>
      <c r="IU37" s="167"/>
    </row>
    <row r="38" spans="1:255" s="127" customFormat="1">
      <c r="A38" s="58"/>
      <c r="C38" s="182"/>
      <c r="D38" s="182"/>
      <c r="E38" s="171"/>
      <c r="F38" s="175"/>
      <c r="G38" s="167"/>
      <c r="H38" s="167"/>
      <c r="I38" s="167"/>
      <c r="J38" s="167"/>
      <c r="K38" s="167"/>
      <c r="L38" s="167"/>
      <c r="M38" s="167"/>
      <c r="N38" s="167"/>
      <c r="O38" s="167"/>
      <c r="P38" s="167"/>
      <c r="Q38" s="167"/>
      <c r="R38" s="167"/>
      <c r="S38" s="167"/>
      <c r="T38" s="167"/>
      <c r="U38" s="167"/>
      <c r="V38" s="167"/>
      <c r="W38" s="167"/>
      <c r="X38" s="167"/>
      <c r="Y38" s="167"/>
      <c r="Z38" s="167"/>
      <c r="AA38" s="167"/>
      <c r="AB38" s="167"/>
      <c r="AC38" s="167"/>
      <c r="AD38" s="167"/>
      <c r="AE38" s="167"/>
      <c r="AF38" s="167"/>
      <c r="AG38" s="167"/>
      <c r="AH38" s="167"/>
      <c r="AI38" s="167"/>
      <c r="AJ38" s="167"/>
      <c r="AK38" s="167"/>
      <c r="AL38" s="167"/>
      <c r="AM38" s="167"/>
      <c r="AN38" s="167"/>
      <c r="AO38" s="167"/>
      <c r="AP38" s="167"/>
      <c r="AQ38" s="167"/>
      <c r="AR38" s="167"/>
      <c r="AS38" s="167"/>
      <c r="AT38" s="167"/>
      <c r="AU38" s="167"/>
      <c r="AV38" s="167"/>
      <c r="AW38" s="167"/>
      <c r="AX38" s="167"/>
      <c r="AY38" s="167"/>
      <c r="AZ38" s="167"/>
      <c r="BA38" s="167"/>
      <c r="BB38" s="167"/>
      <c r="BC38" s="167"/>
      <c r="BD38" s="167"/>
      <c r="BE38" s="167"/>
      <c r="BF38" s="167"/>
      <c r="BG38" s="167"/>
      <c r="BH38" s="167"/>
      <c r="BI38" s="167"/>
      <c r="BJ38" s="167"/>
      <c r="BK38" s="167"/>
      <c r="BL38" s="167"/>
      <c r="BM38" s="167"/>
      <c r="BN38" s="167"/>
      <c r="BO38" s="167"/>
      <c r="BP38" s="167"/>
      <c r="BQ38" s="167"/>
      <c r="BR38" s="167"/>
      <c r="BS38" s="167"/>
      <c r="BT38" s="167"/>
      <c r="BU38" s="167"/>
      <c r="BV38" s="167"/>
      <c r="BW38" s="167"/>
      <c r="BX38" s="167"/>
      <c r="BY38" s="167"/>
      <c r="BZ38" s="167"/>
      <c r="CA38" s="167"/>
      <c r="CB38" s="167"/>
      <c r="CC38" s="167"/>
      <c r="CD38" s="167"/>
      <c r="CE38" s="167"/>
      <c r="CF38" s="167"/>
      <c r="CG38" s="167"/>
      <c r="CH38" s="167"/>
      <c r="CI38" s="167"/>
      <c r="CJ38" s="167"/>
      <c r="CK38" s="167"/>
      <c r="CL38" s="167"/>
      <c r="CM38" s="167"/>
      <c r="CN38" s="167"/>
      <c r="CO38" s="167"/>
      <c r="CP38" s="167"/>
      <c r="CQ38" s="167"/>
      <c r="CR38" s="167"/>
      <c r="CS38" s="167"/>
      <c r="CT38" s="167"/>
      <c r="CU38" s="167"/>
      <c r="CV38" s="167"/>
      <c r="CW38" s="167"/>
      <c r="CX38" s="167"/>
      <c r="CY38" s="167"/>
      <c r="CZ38" s="167"/>
      <c r="DA38" s="167"/>
      <c r="DB38" s="167"/>
      <c r="DC38" s="167"/>
      <c r="DD38" s="167"/>
      <c r="DE38" s="167"/>
      <c r="DF38" s="167"/>
      <c r="DG38" s="167"/>
      <c r="DH38" s="167"/>
      <c r="DI38" s="167"/>
      <c r="DJ38" s="167"/>
      <c r="DK38" s="167"/>
      <c r="DL38" s="167"/>
      <c r="DM38" s="167"/>
      <c r="DN38" s="167"/>
      <c r="DO38" s="167"/>
      <c r="DP38" s="167"/>
      <c r="DQ38" s="167"/>
      <c r="DR38" s="167"/>
      <c r="DS38" s="167"/>
      <c r="DT38" s="167"/>
      <c r="DU38" s="167"/>
      <c r="DV38" s="167"/>
      <c r="DW38" s="167"/>
      <c r="DX38" s="167"/>
      <c r="DY38" s="167"/>
      <c r="DZ38" s="167"/>
      <c r="EA38" s="167"/>
      <c r="EB38" s="167"/>
      <c r="EC38" s="167"/>
      <c r="ED38" s="167"/>
      <c r="EE38" s="167"/>
      <c r="EF38" s="167"/>
      <c r="EG38" s="167"/>
      <c r="EH38" s="167"/>
      <c r="EI38" s="167"/>
      <c r="EJ38" s="167"/>
      <c r="EK38" s="167"/>
      <c r="EL38" s="167"/>
      <c r="EM38" s="167"/>
      <c r="EN38" s="167"/>
      <c r="EO38" s="167"/>
      <c r="EP38" s="167"/>
      <c r="EQ38" s="167"/>
      <c r="ER38" s="167"/>
      <c r="ES38" s="167"/>
      <c r="ET38" s="167"/>
      <c r="EU38" s="167"/>
      <c r="EV38" s="167"/>
      <c r="EW38" s="167"/>
      <c r="EX38" s="167"/>
      <c r="EY38" s="167"/>
      <c r="EZ38" s="167"/>
      <c r="FA38" s="167"/>
      <c r="FB38" s="167"/>
      <c r="FC38" s="167"/>
      <c r="FD38" s="167"/>
      <c r="FE38" s="167"/>
      <c r="FF38" s="167"/>
      <c r="FG38" s="167"/>
      <c r="FH38" s="167"/>
      <c r="FI38" s="167"/>
      <c r="FJ38" s="167"/>
      <c r="FK38" s="167"/>
      <c r="FL38" s="167"/>
      <c r="FM38" s="167"/>
      <c r="FN38" s="167"/>
      <c r="FO38" s="167"/>
      <c r="FP38" s="167"/>
      <c r="FQ38" s="167"/>
      <c r="FR38" s="167"/>
      <c r="FS38" s="167"/>
      <c r="FT38" s="167"/>
      <c r="FU38" s="167"/>
      <c r="FV38" s="167"/>
      <c r="FW38" s="167"/>
      <c r="FX38" s="167"/>
      <c r="FY38" s="167"/>
      <c r="FZ38" s="167"/>
      <c r="GA38" s="167"/>
      <c r="GB38" s="167"/>
      <c r="GC38" s="167"/>
      <c r="GD38" s="167"/>
      <c r="GE38" s="167"/>
      <c r="GF38" s="167"/>
      <c r="GG38" s="167"/>
      <c r="GH38" s="167"/>
      <c r="GI38" s="167"/>
      <c r="GJ38" s="167"/>
      <c r="GK38" s="167"/>
      <c r="GL38" s="167"/>
      <c r="GM38" s="167"/>
      <c r="GN38" s="167"/>
      <c r="GO38" s="167"/>
      <c r="GP38" s="167"/>
      <c r="GQ38" s="167"/>
      <c r="GR38" s="167"/>
      <c r="GS38" s="167"/>
      <c r="GT38" s="167"/>
      <c r="GU38" s="167"/>
      <c r="GV38" s="167"/>
      <c r="GW38" s="167"/>
      <c r="GX38" s="167"/>
      <c r="GY38" s="167"/>
      <c r="GZ38" s="167"/>
      <c r="HA38" s="167"/>
      <c r="HB38" s="167"/>
      <c r="HC38" s="167"/>
      <c r="HD38" s="167"/>
      <c r="HE38" s="167"/>
      <c r="HF38" s="167"/>
      <c r="HG38" s="167"/>
      <c r="HH38" s="167"/>
      <c r="HI38" s="167"/>
      <c r="HJ38" s="167"/>
      <c r="HK38" s="167"/>
      <c r="HL38" s="167"/>
      <c r="HM38" s="167"/>
      <c r="HN38" s="167"/>
      <c r="HO38" s="167"/>
      <c r="HP38" s="167"/>
      <c r="HQ38" s="167"/>
      <c r="HR38" s="167"/>
      <c r="HS38" s="167"/>
      <c r="HT38" s="167"/>
      <c r="HU38" s="167"/>
      <c r="HV38" s="167"/>
      <c r="HW38" s="167"/>
      <c r="HX38" s="167"/>
      <c r="HY38" s="167"/>
      <c r="HZ38" s="167"/>
      <c r="IA38" s="167"/>
      <c r="IB38" s="167"/>
      <c r="IC38" s="167"/>
      <c r="ID38" s="167"/>
      <c r="IE38" s="167"/>
      <c r="IF38" s="167"/>
      <c r="IG38" s="167"/>
      <c r="IH38" s="167"/>
      <c r="II38" s="167"/>
      <c r="IJ38" s="167"/>
      <c r="IK38" s="167"/>
      <c r="IL38" s="167"/>
      <c r="IM38" s="167"/>
      <c r="IN38" s="167"/>
      <c r="IO38" s="167"/>
      <c r="IP38" s="167"/>
      <c r="IQ38" s="167"/>
      <c r="IR38" s="167"/>
      <c r="IS38" s="167"/>
      <c r="IT38" s="167"/>
      <c r="IU38" s="167"/>
    </row>
    <row r="39" spans="1:255" s="127" customFormat="1" ht="90">
      <c r="A39" s="58"/>
      <c r="B39" s="1296" t="s">
        <v>2257</v>
      </c>
      <c r="C39" s="182"/>
      <c r="D39" s="182"/>
      <c r="E39" s="171"/>
      <c r="F39" s="175"/>
      <c r="G39" s="167"/>
      <c r="H39" s="167"/>
      <c r="I39" s="167"/>
      <c r="J39" s="167"/>
      <c r="K39" s="167"/>
      <c r="L39" s="167"/>
      <c r="M39" s="167"/>
      <c r="N39" s="167"/>
      <c r="O39" s="167"/>
      <c r="P39" s="167"/>
      <c r="Q39" s="167"/>
      <c r="R39" s="167"/>
      <c r="S39" s="167"/>
      <c r="T39" s="167"/>
      <c r="U39" s="167"/>
      <c r="V39" s="167"/>
      <c r="W39" s="167"/>
      <c r="X39" s="167"/>
      <c r="Y39" s="167"/>
      <c r="Z39" s="167"/>
      <c r="AA39" s="167"/>
      <c r="AB39" s="167"/>
      <c r="AC39" s="167"/>
      <c r="AD39" s="167"/>
      <c r="AE39" s="167"/>
      <c r="AF39" s="167"/>
      <c r="AG39" s="167"/>
      <c r="AH39" s="167"/>
      <c r="AI39" s="167"/>
      <c r="AJ39" s="167"/>
      <c r="AK39" s="167"/>
      <c r="AL39" s="167"/>
      <c r="AM39" s="167"/>
      <c r="AN39" s="167"/>
      <c r="AO39" s="167"/>
      <c r="AP39" s="167"/>
      <c r="AQ39" s="167"/>
      <c r="AR39" s="167"/>
      <c r="AS39" s="167"/>
      <c r="AT39" s="167"/>
      <c r="AU39" s="167"/>
      <c r="AV39" s="167"/>
      <c r="AW39" s="167"/>
      <c r="AX39" s="167"/>
      <c r="AY39" s="167"/>
      <c r="AZ39" s="167"/>
      <c r="BA39" s="167"/>
      <c r="BB39" s="167"/>
      <c r="BC39" s="167"/>
      <c r="BD39" s="167"/>
      <c r="BE39" s="167"/>
      <c r="BF39" s="167"/>
      <c r="BG39" s="167"/>
      <c r="BH39" s="167"/>
      <c r="BI39" s="167"/>
      <c r="BJ39" s="167"/>
      <c r="BK39" s="167"/>
      <c r="BL39" s="167"/>
      <c r="BM39" s="167"/>
      <c r="BN39" s="167"/>
      <c r="BO39" s="167"/>
      <c r="BP39" s="167"/>
      <c r="BQ39" s="167"/>
      <c r="BR39" s="167"/>
      <c r="BS39" s="167"/>
      <c r="BT39" s="167"/>
      <c r="BU39" s="167"/>
      <c r="BV39" s="167"/>
      <c r="BW39" s="167"/>
      <c r="BX39" s="167"/>
      <c r="BY39" s="167"/>
      <c r="BZ39" s="167"/>
      <c r="CA39" s="167"/>
      <c r="CB39" s="167"/>
      <c r="CC39" s="167"/>
      <c r="CD39" s="167"/>
      <c r="CE39" s="167"/>
      <c r="CF39" s="167"/>
      <c r="CG39" s="167"/>
      <c r="CH39" s="167"/>
      <c r="CI39" s="167"/>
      <c r="CJ39" s="167"/>
      <c r="CK39" s="167"/>
      <c r="CL39" s="167"/>
      <c r="CM39" s="167"/>
      <c r="CN39" s="167"/>
      <c r="CO39" s="167"/>
      <c r="CP39" s="167"/>
      <c r="CQ39" s="167"/>
      <c r="CR39" s="167"/>
      <c r="CS39" s="167"/>
      <c r="CT39" s="167"/>
      <c r="CU39" s="167"/>
      <c r="CV39" s="167"/>
      <c r="CW39" s="167"/>
      <c r="CX39" s="167"/>
      <c r="CY39" s="167"/>
      <c r="CZ39" s="167"/>
      <c r="DA39" s="167"/>
      <c r="DB39" s="167"/>
      <c r="DC39" s="167"/>
      <c r="DD39" s="167"/>
      <c r="DE39" s="167"/>
      <c r="DF39" s="167"/>
      <c r="DG39" s="167"/>
      <c r="DH39" s="167"/>
      <c r="DI39" s="167"/>
      <c r="DJ39" s="167"/>
      <c r="DK39" s="167"/>
      <c r="DL39" s="167"/>
      <c r="DM39" s="167"/>
      <c r="DN39" s="167"/>
      <c r="DO39" s="167"/>
      <c r="DP39" s="167"/>
      <c r="DQ39" s="167"/>
      <c r="DR39" s="167"/>
      <c r="DS39" s="167"/>
      <c r="DT39" s="167"/>
      <c r="DU39" s="167"/>
      <c r="DV39" s="167"/>
      <c r="DW39" s="167"/>
      <c r="DX39" s="167"/>
      <c r="DY39" s="167"/>
      <c r="DZ39" s="167"/>
      <c r="EA39" s="167"/>
      <c r="EB39" s="167"/>
      <c r="EC39" s="167"/>
      <c r="ED39" s="167"/>
      <c r="EE39" s="167"/>
      <c r="EF39" s="167"/>
      <c r="EG39" s="167"/>
      <c r="EH39" s="167"/>
      <c r="EI39" s="167"/>
      <c r="EJ39" s="167"/>
      <c r="EK39" s="167"/>
      <c r="EL39" s="167"/>
      <c r="EM39" s="167"/>
      <c r="EN39" s="167"/>
      <c r="EO39" s="167"/>
      <c r="EP39" s="167"/>
      <c r="EQ39" s="167"/>
      <c r="ER39" s="167"/>
      <c r="ES39" s="167"/>
      <c r="ET39" s="167"/>
      <c r="EU39" s="167"/>
      <c r="EV39" s="167"/>
      <c r="EW39" s="167"/>
      <c r="EX39" s="167"/>
      <c r="EY39" s="167"/>
      <c r="EZ39" s="167"/>
      <c r="FA39" s="167"/>
      <c r="FB39" s="167"/>
      <c r="FC39" s="167"/>
      <c r="FD39" s="167"/>
      <c r="FE39" s="167"/>
      <c r="FF39" s="167"/>
      <c r="FG39" s="167"/>
      <c r="FH39" s="167"/>
      <c r="FI39" s="167"/>
      <c r="FJ39" s="167"/>
      <c r="FK39" s="167"/>
      <c r="FL39" s="167"/>
      <c r="FM39" s="167"/>
      <c r="FN39" s="167"/>
      <c r="FO39" s="167"/>
      <c r="FP39" s="167"/>
      <c r="FQ39" s="167"/>
      <c r="FR39" s="167"/>
      <c r="FS39" s="167"/>
      <c r="FT39" s="167"/>
      <c r="FU39" s="167"/>
      <c r="FV39" s="167"/>
      <c r="FW39" s="167"/>
      <c r="FX39" s="167"/>
      <c r="FY39" s="167"/>
      <c r="FZ39" s="167"/>
      <c r="GA39" s="167"/>
      <c r="GB39" s="167"/>
      <c r="GC39" s="167"/>
      <c r="GD39" s="167"/>
      <c r="GE39" s="167"/>
      <c r="GF39" s="167"/>
      <c r="GG39" s="167"/>
      <c r="GH39" s="167"/>
      <c r="GI39" s="167"/>
      <c r="GJ39" s="167"/>
      <c r="GK39" s="167"/>
      <c r="GL39" s="167"/>
      <c r="GM39" s="167"/>
      <c r="GN39" s="167"/>
      <c r="GO39" s="167"/>
      <c r="GP39" s="167"/>
      <c r="GQ39" s="167"/>
      <c r="GR39" s="167"/>
      <c r="GS39" s="167"/>
      <c r="GT39" s="167"/>
      <c r="GU39" s="167"/>
      <c r="GV39" s="167"/>
      <c r="GW39" s="167"/>
      <c r="GX39" s="167"/>
      <c r="GY39" s="167"/>
      <c r="GZ39" s="167"/>
      <c r="HA39" s="167"/>
      <c r="HB39" s="167"/>
      <c r="HC39" s="167"/>
      <c r="HD39" s="167"/>
      <c r="HE39" s="167"/>
      <c r="HF39" s="167"/>
      <c r="HG39" s="167"/>
      <c r="HH39" s="167"/>
      <c r="HI39" s="167"/>
      <c r="HJ39" s="167"/>
      <c r="HK39" s="167"/>
      <c r="HL39" s="167"/>
      <c r="HM39" s="167"/>
      <c r="HN39" s="167"/>
      <c r="HO39" s="167"/>
      <c r="HP39" s="167"/>
      <c r="HQ39" s="167"/>
      <c r="HR39" s="167"/>
      <c r="HS39" s="167"/>
      <c r="HT39" s="167"/>
      <c r="HU39" s="167"/>
      <c r="HV39" s="167"/>
      <c r="HW39" s="167"/>
      <c r="HX39" s="167"/>
      <c r="HY39" s="167"/>
      <c r="HZ39" s="167"/>
      <c r="IA39" s="167"/>
      <c r="IB39" s="167"/>
      <c r="IC39" s="167"/>
      <c r="ID39" s="167"/>
      <c r="IE39" s="167"/>
      <c r="IF39" s="167"/>
      <c r="IG39" s="167"/>
      <c r="IH39" s="167"/>
      <c r="II39" s="167"/>
      <c r="IJ39" s="167"/>
      <c r="IK39" s="167"/>
      <c r="IL39" s="167"/>
      <c r="IM39" s="167"/>
      <c r="IN39" s="167"/>
      <c r="IO39" s="167"/>
      <c r="IP39" s="167"/>
      <c r="IQ39" s="167"/>
      <c r="IR39" s="167"/>
      <c r="IS39" s="167"/>
      <c r="IT39" s="167"/>
      <c r="IU39" s="167"/>
    </row>
    <row r="40" spans="1:255" s="127" customFormat="1">
      <c r="A40" s="58"/>
      <c r="B40" s="1087"/>
      <c r="C40" s="182"/>
      <c r="D40" s="182"/>
      <c r="E40" s="171"/>
      <c r="F40" s="175"/>
      <c r="G40" s="167"/>
      <c r="H40" s="167"/>
      <c r="I40" s="167"/>
      <c r="J40" s="167"/>
      <c r="K40" s="167"/>
      <c r="L40" s="167"/>
      <c r="M40" s="167"/>
      <c r="N40" s="167"/>
      <c r="O40" s="167"/>
      <c r="P40" s="167"/>
      <c r="Q40" s="167"/>
      <c r="R40" s="167"/>
      <c r="S40" s="167"/>
      <c r="T40" s="167"/>
      <c r="U40" s="167"/>
      <c r="V40" s="167"/>
      <c r="W40" s="167"/>
      <c r="X40" s="167"/>
      <c r="Y40" s="167"/>
      <c r="Z40" s="167"/>
      <c r="AA40" s="167"/>
      <c r="AB40" s="167"/>
      <c r="AC40" s="167"/>
      <c r="AD40" s="167"/>
      <c r="AE40" s="167"/>
      <c r="AF40" s="167"/>
      <c r="AG40" s="167"/>
      <c r="AH40" s="167"/>
      <c r="AI40" s="167"/>
      <c r="AJ40" s="167"/>
      <c r="AK40" s="167"/>
      <c r="AL40" s="167"/>
      <c r="AM40" s="167"/>
      <c r="AN40" s="167"/>
      <c r="AO40" s="167"/>
      <c r="AP40" s="167"/>
      <c r="AQ40" s="167"/>
      <c r="AR40" s="167"/>
      <c r="AS40" s="167"/>
      <c r="AT40" s="167"/>
      <c r="AU40" s="167"/>
      <c r="AV40" s="167"/>
      <c r="AW40" s="167"/>
      <c r="AX40" s="167"/>
      <c r="AY40" s="167"/>
      <c r="AZ40" s="167"/>
      <c r="BA40" s="167"/>
      <c r="BB40" s="167"/>
      <c r="BC40" s="167"/>
      <c r="BD40" s="167"/>
      <c r="BE40" s="167"/>
      <c r="BF40" s="167"/>
      <c r="BG40" s="167"/>
      <c r="BH40" s="167"/>
      <c r="BI40" s="167"/>
      <c r="BJ40" s="167"/>
      <c r="BK40" s="167"/>
      <c r="BL40" s="167"/>
      <c r="BM40" s="167"/>
      <c r="BN40" s="167"/>
      <c r="BO40" s="167"/>
      <c r="BP40" s="167"/>
      <c r="BQ40" s="167"/>
      <c r="BR40" s="167"/>
      <c r="BS40" s="167"/>
      <c r="BT40" s="167"/>
      <c r="BU40" s="167"/>
      <c r="BV40" s="167"/>
      <c r="BW40" s="167"/>
      <c r="BX40" s="167"/>
      <c r="BY40" s="167"/>
      <c r="BZ40" s="167"/>
      <c r="CA40" s="167"/>
      <c r="CB40" s="167"/>
      <c r="CC40" s="167"/>
      <c r="CD40" s="167"/>
      <c r="CE40" s="167"/>
      <c r="CF40" s="167"/>
      <c r="CG40" s="167"/>
      <c r="CH40" s="167"/>
      <c r="CI40" s="167"/>
      <c r="CJ40" s="167"/>
      <c r="CK40" s="167"/>
      <c r="CL40" s="167"/>
      <c r="CM40" s="167"/>
      <c r="CN40" s="167"/>
      <c r="CO40" s="167"/>
      <c r="CP40" s="167"/>
      <c r="CQ40" s="167"/>
      <c r="CR40" s="167"/>
      <c r="CS40" s="167"/>
      <c r="CT40" s="167"/>
      <c r="CU40" s="167"/>
      <c r="CV40" s="167"/>
      <c r="CW40" s="167"/>
      <c r="CX40" s="167"/>
      <c r="CY40" s="167"/>
      <c r="CZ40" s="167"/>
      <c r="DA40" s="167"/>
      <c r="DB40" s="167"/>
      <c r="DC40" s="167"/>
      <c r="DD40" s="167"/>
      <c r="DE40" s="167"/>
      <c r="DF40" s="167"/>
      <c r="DG40" s="167"/>
      <c r="DH40" s="167"/>
      <c r="DI40" s="167"/>
      <c r="DJ40" s="167"/>
      <c r="DK40" s="167"/>
      <c r="DL40" s="167"/>
      <c r="DM40" s="167"/>
      <c r="DN40" s="167"/>
      <c r="DO40" s="167"/>
      <c r="DP40" s="167"/>
      <c r="DQ40" s="167"/>
      <c r="DR40" s="167"/>
      <c r="DS40" s="167"/>
      <c r="DT40" s="167"/>
      <c r="DU40" s="167"/>
      <c r="DV40" s="167"/>
      <c r="DW40" s="167"/>
      <c r="DX40" s="167"/>
      <c r="DY40" s="167"/>
      <c r="DZ40" s="167"/>
      <c r="EA40" s="167"/>
      <c r="EB40" s="167"/>
      <c r="EC40" s="167"/>
      <c r="ED40" s="167"/>
      <c r="EE40" s="167"/>
      <c r="EF40" s="167"/>
      <c r="EG40" s="167"/>
      <c r="EH40" s="167"/>
      <c r="EI40" s="167"/>
      <c r="EJ40" s="167"/>
      <c r="EK40" s="167"/>
      <c r="EL40" s="167"/>
      <c r="EM40" s="167"/>
      <c r="EN40" s="167"/>
      <c r="EO40" s="167"/>
      <c r="EP40" s="167"/>
      <c r="EQ40" s="167"/>
      <c r="ER40" s="167"/>
      <c r="ES40" s="167"/>
      <c r="ET40" s="167"/>
      <c r="EU40" s="167"/>
      <c r="EV40" s="167"/>
      <c r="EW40" s="167"/>
      <c r="EX40" s="167"/>
      <c r="EY40" s="167"/>
      <c r="EZ40" s="167"/>
      <c r="FA40" s="167"/>
      <c r="FB40" s="167"/>
      <c r="FC40" s="167"/>
      <c r="FD40" s="167"/>
      <c r="FE40" s="167"/>
      <c r="FF40" s="167"/>
      <c r="FG40" s="167"/>
      <c r="FH40" s="167"/>
      <c r="FI40" s="167"/>
      <c r="FJ40" s="167"/>
      <c r="FK40" s="167"/>
      <c r="FL40" s="167"/>
      <c r="FM40" s="167"/>
      <c r="FN40" s="167"/>
      <c r="FO40" s="167"/>
      <c r="FP40" s="167"/>
      <c r="FQ40" s="167"/>
      <c r="FR40" s="167"/>
      <c r="FS40" s="167"/>
      <c r="FT40" s="167"/>
      <c r="FU40" s="167"/>
      <c r="FV40" s="167"/>
      <c r="FW40" s="167"/>
      <c r="FX40" s="167"/>
      <c r="FY40" s="167"/>
      <c r="FZ40" s="167"/>
      <c r="GA40" s="167"/>
      <c r="GB40" s="167"/>
      <c r="GC40" s="167"/>
      <c r="GD40" s="167"/>
      <c r="GE40" s="167"/>
      <c r="GF40" s="167"/>
      <c r="GG40" s="167"/>
      <c r="GH40" s="167"/>
      <c r="GI40" s="167"/>
      <c r="GJ40" s="167"/>
      <c r="GK40" s="167"/>
      <c r="GL40" s="167"/>
      <c r="GM40" s="167"/>
      <c r="GN40" s="167"/>
      <c r="GO40" s="167"/>
      <c r="GP40" s="167"/>
      <c r="GQ40" s="167"/>
      <c r="GR40" s="167"/>
      <c r="GS40" s="167"/>
      <c r="GT40" s="167"/>
      <c r="GU40" s="167"/>
      <c r="GV40" s="167"/>
      <c r="GW40" s="167"/>
      <c r="GX40" s="167"/>
      <c r="GY40" s="167"/>
      <c r="GZ40" s="167"/>
      <c r="HA40" s="167"/>
      <c r="HB40" s="167"/>
      <c r="HC40" s="167"/>
      <c r="HD40" s="167"/>
      <c r="HE40" s="167"/>
      <c r="HF40" s="167"/>
      <c r="HG40" s="167"/>
      <c r="HH40" s="167"/>
      <c r="HI40" s="167"/>
      <c r="HJ40" s="167"/>
      <c r="HK40" s="167"/>
      <c r="HL40" s="167"/>
      <c r="HM40" s="167"/>
      <c r="HN40" s="167"/>
      <c r="HO40" s="167"/>
      <c r="HP40" s="167"/>
      <c r="HQ40" s="167"/>
      <c r="HR40" s="167"/>
      <c r="HS40" s="167"/>
      <c r="HT40" s="167"/>
      <c r="HU40" s="167"/>
      <c r="HV40" s="167"/>
      <c r="HW40" s="167"/>
      <c r="HX40" s="167"/>
      <c r="HY40" s="167"/>
      <c r="HZ40" s="167"/>
      <c r="IA40" s="167"/>
      <c r="IB40" s="167"/>
      <c r="IC40" s="167"/>
      <c r="ID40" s="167"/>
      <c r="IE40" s="167"/>
      <c r="IF40" s="167"/>
      <c r="IG40" s="167"/>
      <c r="IH40" s="167"/>
      <c r="II40" s="167"/>
      <c r="IJ40" s="167"/>
      <c r="IK40" s="167"/>
      <c r="IL40" s="167"/>
      <c r="IM40" s="167"/>
      <c r="IN40" s="167"/>
      <c r="IO40" s="167"/>
      <c r="IP40" s="167"/>
      <c r="IQ40" s="167"/>
      <c r="IR40" s="167"/>
      <c r="IS40" s="167"/>
      <c r="IT40" s="167"/>
      <c r="IU40" s="167"/>
    </row>
    <row r="41" spans="1:255" s="127" customFormat="1">
      <c r="A41" s="58"/>
      <c r="B41" s="1185"/>
      <c r="C41" s="182"/>
      <c r="D41" s="182"/>
      <c r="E41" s="171"/>
      <c r="F41" s="175"/>
      <c r="G41" s="167"/>
      <c r="H41" s="167"/>
      <c r="I41" s="167"/>
      <c r="J41" s="167"/>
      <c r="K41" s="167"/>
      <c r="L41" s="167"/>
      <c r="M41" s="167"/>
      <c r="N41" s="167"/>
      <c r="O41" s="167"/>
      <c r="P41" s="167"/>
      <c r="Q41" s="167"/>
      <c r="R41" s="167"/>
      <c r="S41" s="167"/>
      <c r="T41" s="167"/>
      <c r="U41" s="167"/>
      <c r="V41" s="167"/>
      <c r="W41" s="167"/>
      <c r="X41" s="167"/>
      <c r="Y41" s="167"/>
      <c r="Z41" s="167"/>
      <c r="AA41" s="167"/>
      <c r="AB41" s="167"/>
      <c r="AC41" s="167"/>
      <c r="AD41" s="167"/>
      <c r="AE41" s="167"/>
      <c r="AF41" s="167"/>
      <c r="AG41" s="167"/>
      <c r="AH41" s="167"/>
      <c r="AI41" s="167"/>
      <c r="AJ41" s="167"/>
      <c r="AK41" s="167"/>
      <c r="AL41" s="167"/>
      <c r="AM41" s="167"/>
      <c r="AN41" s="167"/>
      <c r="AO41" s="167"/>
      <c r="AP41" s="167"/>
      <c r="AQ41" s="167"/>
      <c r="AR41" s="167"/>
      <c r="AS41" s="167"/>
      <c r="AT41" s="167"/>
      <c r="AU41" s="167"/>
      <c r="AV41" s="167"/>
      <c r="AW41" s="167"/>
      <c r="AX41" s="167"/>
      <c r="AY41" s="167"/>
      <c r="AZ41" s="167"/>
      <c r="BA41" s="167"/>
      <c r="BB41" s="167"/>
      <c r="BC41" s="167"/>
      <c r="BD41" s="167"/>
      <c r="BE41" s="167"/>
      <c r="BF41" s="167"/>
      <c r="BG41" s="167"/>
      <c r="BH41" s="167"/>
      <c r="BI41" s="167"/>
      <c r="BJ41" s="167"/>
      <c r="BK41" s="167"/>
      <c r="BL41" s="167"/>
      <c r="BM41" s="167"/>
      <c r="BN41" s="167"/>
      <c r="BO41" s="167"/>
      <c r="BP41" s="167"/>
      <c r="BQ41" s="167"/>
      <c r="BR41" s="167"/>
      <c r="BS41" s="167"/>
      <c r="BT41" s="167"/>
      <c r="BU41" s="167"/>
      <c r="BV41" s="167"/>
      <c r="BW41" s="167"/>
      <c r="BX41" s="167"/>
      <c r="BY41" s="167"/>
      <c r="BZ41" s="167"/>
      <c r="CA41" s="167"/>
      <c r="CB41" s="167"/>
      <c r="CC41" s="167"/>
      <c r="CD41" s="167"/>
      <c r="CE41" s="167"/>
      <c r="CF41" s="167"/>
      <c r="CG41" s="167"/>
      <c r="CH41" s="167"/>
      <c r="CI41" s="167"/>
      <c r="CJ41" s="167"/>
      <c r="CK41" s="167"/>
      <c r="CL41" s="167"/>
      <c r="CM41" s="167"/>
      <c r="CN41" s="167"/>
      <c r="CO41" s="167"/>
      <c r="CP41" s="167"/>
      <c r="CQ41" s="167"/>
      <c r="CR41" s="167"/>
      <c r="CS41" s="167"/>
      <c r="CT41" s="167"/>
      <c r="CU41" s="167"/>
      <c r="CV41" s="167"/>
      <c r="CW41" s="167"/>
      <c r="CX41" s="167"/>
      <c r="CY41" s="167"/>
      <c r="CZ41" s="167"/>
      <c r="DA41" s="167"/>
      <c r="DB41" s="167"/>
      <c r="DC41" s="167"/>
      <c r="DD41" s="167"/>
      <c r="DE41" s="167"/>
      <c r="DF41" s="167"/>
      <c r="DG41" s="167"/>
      <c r="DH41" s="167"/>
      <c r="DI41" s="167"/>
      <c r="DJ41" s="167"/>
      <c r="DK41" s="167"/>
      <c r="DL41" s="167"/>
      <c r="DM41" s="167"/>
      <c r="DN41" s="167"/>
      <c r="DO41" s="167"/>
      <c r="DP41" s="167"/>
      <c r="DQ41" s="167"/>
      <c r="DR41" s="167"/>
      <c r="DS41" s="167"/>
      <c r="DT41" s="167"/>
      <c r="DU41" s="167"/>
      <c r="DV41" s="167"/>
      <c r="DW41" s="167"/>
      <c r="DX41" s="167"/>
      <c r="DY41" s="167"/>
      <c r="DZ41" s="167"/>
      <c r="EA41" s="167"/>
      <c r="EB41" s="167"/>
      <c r="EC41" s="167"/>
      <c r="ED41" s="167"/>
      <c r="EE41" s="167"/>
      <c r="EF41" s="167"/>
      <c r="EG41" s="167"/>
      <c r="EH41" s="167"/>
      <c r="EI41" s="167"/>
      <c r="EJ41" s="167"/>
      <c r="EK41" s="167"/>
      <c r="EL41" s="167"/>
      <c r="EM41" s="167"/>
      <c r="EN41" s="167"/>
      <c r="EO41" s="167"/>
      <c r="EP41" s="167"/>
      <c r="EQ41" s="167"/>
      <c r="ER41" s="167"/>
      <c r="ES41" s="167"/>
      <c r="ET41" s="167"/>
      <c r="EU41" s="167"/>
      <c r="EV41" s="167"/>
      <c r="EW41" s="167"/>
      <c r="EX41" s="167"/>
      <c r="EY41" s="167"/>
      <c r="EZ41" s="167"/>
      <c r="FA41" s="167"/>
      <c r="FB41" s="167"/>
      <c r="FC41" s="167"/>
      <c r="FD41" s="167"/>
      <c r="FE41" s="167"/>
      <c r="FF41" s="167"/>
      <c r="FG41" s="167"/>
      <c r="FH41" s="167"/>
      <c r="FI41" s="167"/>
      <c r="FJ41" s="167"/>
      <c r="FK41" s="167"/>
      <c r="FL41" s="167"/>
      <c r="FM41" s="167"/>
      <c r="FN41" s="167"/>
      <c r="FO41" s="167"/>
      <c r="FP41" s="167"/>
      <c r="FQ41" s="167"/>
      <c r="FR41" s="167"/>
      <c r="FS41" s="167"/>
      <c r="FT41" s="167"/>
      <c r="FU41" s="167"/>
      <c r="FV41" s="167"/>
      <c r="FW41" s="167"/>
      <c r="FX41" s="167"/>
      <c r="FY41" s="167"/>
      <c r="FZ41" s="167"/>
      <c r="GA41" s="167"/>
      <c r="GB41" s="167"/>
      <c r="GC41" s="167"/>
      <c r="GD41" s="167"/>
      <c r="GE41" s="167"/>
      <c r="GF41" s="167"/>
      <c r="GG41" s="167"/>
      <c r="GH41" s="167"/>
      <c r="GI41" s="167"/>
      <c r="GJ41" s="167"/>
      <c r="GK41" s="167"/>
      <c r="GL41" s="167"/>
      <c r="GM41" s="167"/>
      <c r="GN41" s="167"/>
      <c r="GO41" s="167"/>
      <c r="GP41" s="167"/>
      <c r="GQ41" s="167"/>
      <c r="GR41" s="167"/>
      <c r="GS41" s="167"/>
      <c r="GT41" s="167"/>
      <c r="GU41" s="167"/>
      <c r="GV41" s="167"/>
      <c r="GW41" s="167"/>
      <c r="GX41" s="167"/>
      <c r="GY41" s="167"/>
      <c r="GZ41" s="167"/>
      <c r="HA41" s="167"/>
      <c r="HB41" s="167"/>
      <c r="HC41" s="167"/>
      <c r="HD41" s="167"/>
      <c r="HE41" s="167"/>
      <c r="HF41" s="167"/>
      <c r="HG41" s="167"/>
      <c r="HH41" s="167"/>
      <c r="HI41" s="167"/>
      <c r="HJ41" s="167"/>
      <c r="HK41" s="167"/>
      <c r="HL41" s="167"/>
      <c r="HM41" s="167"/>
      <c r="HN41" s="167"/>
      <c r="HO41" s="167"/>
      <c r="HP41" s="167"/>
      <c r="HQ41" s="167"/>
      <c r="HR41" s="167"/>
      <c r="HS41" s="167"/>
      <c r="HT41" s="167"/>
      <c r="HU41" s="167"/>
      <c r="HV41" s="167"/>
      <c r="HW41" s="167"/>
      <c r="HX41" s="167"/>
      <c r="HY41" s="167"/>
      <c r="HZ41" s="167"/>
      <c r="IA41" s="167"/>
      <c r="IB41" s="167"/>
      <c r="IC41" s="167"/>
      <c r="ID41" s="167"/>
      <c r="IE41" s="167"/>
      <c r="IF41" s="167"/>
      <c r="IG41" s="167"/>
      <c r="IH41" s="167"/>
      <c r="II41" s="167"/>
      <c r="IJ41" s="167"/>
      <c r="IK41" s="167"/>
      <c r="IL41" s="167"/>
      <c r="IM41" s="167"/>
      <c r="IN41" s="167"/>
      <c r="IO41" s="167"/>
      <c r="IP41" s="167"/>
      <c r="IQ41" s="167"/>
      <c r="IR41" s="167"/>
      <c r="IS41" s="167"/>
      <c r="IT41" s="167"/>
      <c r="IU41" s="167"/>
    </row>
  </sheetData>
  <sheetProtection selectLockedCells="1" selectUnlockedCells="1"/>
  <pageMargins left="0.98425196850393704" right="0.19685039370078741" top="1.1023622047244095" bottom="0.74803149606299213" header="0.74803149606299213" footer="0.51181102362204722"/>
  <pageSetup paperSize="9" scale="83" firstPageNumber="0" orientation="portrait" horizontalDpi="300" verticalDpi="300" r:id="rId1"/>
  <headerFooter alignWithMargins="0">
    <oddHeader>&amp;L&amp;"Times New Roman,Navadno"&amp;8&amp;F&amp;C&amp;"Times New Roman,Navadno"&amp;12&amp;P/&amp;N&amp;R&amp;"Times New Roman,Navadno"&amp;8&amp;A</oddHeader>
  </headerFooter>
  <rowBreaks count="2" manualBreakCount="2">
    <brk id="2" max="4" man="1"/>
    <brk id="41" max="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G219"/>
  <sheetViews>
    <sheetView view="pageBreakPreview" topLeftCell="A208" zoomScaleNormal="110" zoomScaleSheetLayoutView="100" workbookViewId="0">
      <selection activeCell="D218" sqref="D218"/>
    </sheetView>
  </sheetViews>
  <sheetFormatPr defaultColWidth="9" defaultRowHeight="14.25"/>
  <cols>
    <col min="1" max="1" width="9.5" style="74" customWidth="1"/>
    <col min="2" max="2" width="50.75" style="75" customWidth="1"/>
    <col min="3" max="3" width="5.625" style="72" customWidth="1"/>
    <col min="4" max="4" width="9.375" style="68" customWidth="1"/>
    <col min="5" max="5" width="11.75" style="73" customWidth="1"/>
    <col min="6" max="6" width="12.875" style="73" customWidth="1"/>
    <col min="7" max="7" width="10.25" style="82" customWidth="1"/>
    <col min="8" max="11" width="9" style="82"/>
    <col min="12" max="12" width="10.125" style="82" customWidth="1"/>
    <col min="13" max="16384" width="9" style="82"/>
  </cols>
  <sheetData>
    <row r="1" spans="1:7" s="71" customFormat="1" ht="15">
      <c r="A1" s="64"/>
      <c r="B1" s="65"/>
      <c r="C1" s="66"/>
      <c r="D1" s="67"/>
      <c r="E1" s="68"/>
      <c r="F1" s="69"/>
      <c r="G1" s="70"/>
    </row>
    <row r="2" spans="1:7" s="71" customFormat="1" ht="15">
      <c r="A2" s="64"/>
      <c r="B2" s="131" t="s">
        <v>2167</v>
      </c>
      <c r="C2" s="72"/>
      <c r="D2" s="68"/>
      <c r="E2" s="73"/>
      <c r="F2" s="73"/>
      <c r="G2" s="70"/>
    </row>
    <row r="3" spans="1:7" s="71" customFormat="1" ht="15">
      <c r="A3" s="74"/>
      <c r="B3" s="75"/>
      <c r="C3" s="72"/>
      <c r="D3" s="68"/>
      <c r="E3" s="73"/>
      <c r="F3" s="73"/>
      <c r="G3" s="70"/>
    </row>
    <row r="4" spans="1:7" ht="15">
      <c r="A4" s="76" t="s">
        <v>133</v>
      </c>
      <c r="B4" s="77" t="s">
        <v>4</v>
      </c>
      <c r="C4" s="78"/>
      <c r="D4" s="79"/>
      <c r="E4" s="80"/>
      <c r="F4" s="81"/>
    </row>
    <row r="5" spans="1:7" ht="15">
      <c r="A5" s="76" t="s">
        <v>134</v>
      </c>
      <c r="B5" s="77" t="s">
        <v>6</v>
      </c>
      <c r="C5" s="78"/>
      <c r="D5" s="79"/>
      <c r="E5" s="80"/>
      <c r="F5" s="81">
        <f>F28</f>
        <v>0</v>
      </c>
    </row>
    <row r="6" spans="1:7" ht="15">
      <c r="A6" s="76" t="s">
        <v>135</v>
      </c>
      <c r="B6" s="77" t="s">
        <v>8</v>
      </c>
      <c r="C6" s="78"/>
      <c r="D6" s="79"/>
      <c r="E6" s="80"/>
      <c r="F6" s="81">
        <f>F34</f>
        <v>0</v>
      </c>
    </row>
    <row r="7" spans="1:7" ht="15">
      <c r="A7" s="76" t="s">
        <v>136</v>
      </c>
      <c r="B7" s="77" t="s">
        <v>10</v>
      </c>
      <c r="C7" s="78"/>
      <c r="D7" s="79"/>
      <c r="E7" s="80"/>
      <c r="F7" s="81">
        <f>F49</f>
        <v>0</v>
      </c>
    </row>
    <row r="8" spans="1:7" ht="15">
      <c r="A8" s="76" t="s">
        <v>70</v>
      </c>
      <c r="B8" s="77" t="s">
        <v>11</v>
      </c>
      <c r="C8" s="78"/>
      <c r="D8" s="79"/>
      <c r="E8" s="80"/>
      <c r="F8" s="81">
        <f>F73</f>
        <v>0</v>
      </c>
    </row>
    <row r="9" spans="1:7" ht="15">
      <c r="A9" s="76" t="s">
        <v>137</v>
      </c>
      <c r="B9" s="77" t="s">
        <v>12</v>
      </c>
      <c r="C9" s="78"/>
      <c r="D9" s="79"/>
      <c r="E9" s="80"/>
      <c r="F9" s="81">
        <f>F95</f>
        <v>0</v>
      </c>
    </row>
    <row r="10" spans="1:7" ht="15">
      <c r="A10" s="76" t="s">
        <v>116</v>
      </c>
      <c r="B10" s="77" t="s">
        <v>13</v>
      </c>
      <c r="C10" s="78"/>
      <c r="D10" s="79"/>
      <c r="E10" s="80"/>
      <c r="F10" s="81">
        <f>F119</f>
        <v>0</v>
      </c>
    </row>
    <row r="11" spans="1:7" ht="15">
      <c r="A11" s="76" t="s">
        <v>138</v>
      </c>
      <c r="B11" s="83" t="s">
        <v>17</v>
      </c>
      <c r="C11" s="78"/>
      <c r="D11" s="79"/>
      <c r="E11" s="80"/>
      <c r="F11" s="81">
        <f>F137</f>
        <v>0</v>
      </c>
    </row>
    <row r="12" spans="1:7" ht="15">
      <c r="A12" s="84"/>
      <c r="B12" s="77" t="s">
        <v>14</v>
      </c>
      <c r="C12" s="78"/>
      <c r="D12" s="85"/>
      <c r="E12" s="80"/>
      <c r="F12" s="81">
        <f>SUM(F5:F11)</f>
        <v>0</v>
      </c>
    </row>
    <row r="13" spans="1:7" ht="15">
      <c r="A13" s="86"/>
      <c r="B13" s="87"/>
      <c r="C13" s="88"/>
      <c r="D13" s="85"/>
      <c r="E13" s="80"/>
      <c r="F13" s="89"/>
    </row>
    <row r="14" spans="1:7" ht="15">
      <c r="A14" s="76" t="s">
        <v>15</v>
      </c>
      <c r="B14" s="77" t="s">
        <v>16</v>
      </c>
      <c r="C14" s="78"/>
      <c r="D14" s="79"/>
      <c r="E14" s="80"/>
      <c r="F14" s="81"/>
    </row>
    <row r="15" spans="1:7" ht="15">
      <c r="A15" s="76" t="s">
        <v>468</v>
      </c>
      <c r="B15" s="77" t="s">
        <v>19</v>
      </c>
      <c r="C15" s="78"/>
      <c r="D15" s="79"/>
      <c r="E15" s="80"/>
      <c r="F15" s="81">
        <f>F213</f>
        <v>0</v>
      </c>
    </row>
    <row r="16" spans="1:7" ht="15">
      <c r="A16" s="76" t="s">
        <v>18</v>
      </c>
      <c r="B16" s="77" t="s">
        <v>20</v>
      </c>
      <c r="C16" s="78"/>
      <c r="D16" s="79"/>
      <c r="E16" s="80"/>
      <c r="F16" s="81">
        <f>F219</f>
        <v>0</v>
      </c>
    </row>
    <row r="17" spans="1:7" ht="15">
      <c r="A17" s="84"/>
      <c r="B17" s="77" t="s">
        <v>21</v>
      </c>
      <c r="C17" s="78"/>
      <c r="D17" s="85"/>
      <c r="E17" s="80"/>
      <c r="F17" s="81">
        <f>SUM(F15:F16)</f>
        <v>0</v>
      </c>
    </row>
    <row r="18" spans="1:7" ht="15">
      <c r="A18" s="86"/>
      <c r="B18" s="87"/>
      <c r="C18" s="88"/>
      <c r="D18" s="85"/>
      <c r="E18" s="80"/>
      <c r="F18" s="89"/>
    </row>
    <row r="19" spans="1:7" ht="15">
      <c r="A19" s="84"/>
      <c r="B19" s="77" t="s">
        <v>22</v>
      </c>
      <c r="C19" s="78"/>
      <c r="D19" s="85"/>
      <c r="E19" s="80"/>
      <c r="F19" s="81">
        <f>F17+F12</f>
        <v>0</v>
      </c>
    </row>
    <row r="20" spans="1:7" ht="15">
      <c r="A20" s="64"/>
      <c r="B20" s="1093" t="s">
        <v>1455</v>
      </c>
      <c r="C20" s="97"/>
    </row>
    <row r="21" spans="1:7" ht="15">
      <c r="A21" s="64"/>
      <c r="B21" s="1093"/>
      <c r="C21" s="97"/>
    </row>
    <row r="22" spans="1:7" s="71" customFormat="1" ht="106.9" customHeight="1">
      <c r="A22" s="64"/>
      <c r="B22" s="1320" t="s">
        <v>2187</v>
      </c>
      <c r="C22" s="1321"/>
      <c r="D22" s="1321"/>
      <c r="E22" s="1321"/>
      <c r="F22" s="73"/>
      <c r="G22" s="70"/>
    </row>
    <row r="23" spans="1:7" ht="15">
      <c r="A23" s="64"/>
      <c r="B23" s="1093"/>
      <c r="C23" s="97"/>
    </row>
    <row r="24" spans="1:7" ht="15">
      <c r="A24" s="64" t="s">
        <v>133</v>
      </c>
      <c r="B24" s="92" t="s">
        <v>4</v>
      </c>
      <c r="C24" s="93"/>
    </row>
    <row r="25" spans="1:7" ht="15">
      <c r="A25" s="64"/>
      <c r="B25" s="99"/>
      <c r="C25" s="97"/>
    </row>
    <row r="26" spans="1:7" ht="15">
      <c r="A26" s="64" t="s">
        <v>134</v>
      </c>
      <c r="B26" s="92" t="s">
        <v>6</v>
      </c>
      <c r="C26" s="93"/>
    </row>
    <row r="27" spans="1:7" ht="71.25">
      <c r="A27" s="64">
        <v>1</v>
      </c>
      <c r="B27" s="99" t="s">
        <v>605</v>
      </c>
      <c r="C27" s="72" t="s">
        <v>23</v>
      </c>
      <c r="D27" s="68">
        <v>1</v>
      </c>
      <c r="E27" s="1272"/>
      <c r="F27" s="73">
        <f>D27*E27</f>
        <v>0</v>
      </c>
    </row>
    <row r="28" spans="1:7" ht="15">
      <c r="A28" s="83"/>
      <c r="B28" s="77" t="s">
        <v>24</v>
      </c>
      <c r="C28" s="78"/>
      <c r="D28" s="85"/>
      <c r="E28" s="80"/>
      <c r="F28" s="81">
        <f>SUM(F27)</f>
        <v>0</v>
      </c>
    </row>
    <row r="29" spans="1:7" ht="15">
      <c r="A29" s="64"/>
      <c r="B29" s="92"/>
      <c r="C29" s="93"/>
      <c r="F29" s="96"/>
    </row>
    <row r="30" spans="1:7" ht="15">
      <c r="A30" s="64" t="s">
        <v>135</v>
      </c>
      <c r="B30" s="92" t="s">
        <v>8</v>
      </c>
      <c r="C30" s="93"/>
    </row>
    <row r="31" spans="1:7" ht="30">
      <c r="A31" s="64"/>
      <c r="B31" s="92" t="s">
        <v>25</v>
      </c>
      <c r="C31" s="97"/>
      <c r="E31" s="68"/>
    </row>
    <row r="32" spans="1:7" ht="42.75">
      <c r="A32" s="64">
        <v>1</v>
      </c>
      <c r="B32" s="99" t="s">
        <v>27</v>
      </c>
      <c r="C32" s="72" t="s">
        <v>28</v>
      </c>
      <c r="D32" s="68">
        <v>40</v>
      </c>
      <c r="E32" s="1272"/>
      <c r="F32" s="73">
        <f>E32*D32</f>
        <v>0</v>
      </c>
    </row>
    <row r="33" spans="1:6" ht="42.75">
      <c r="A33" s="64">
        <v>2</v>
      </c>
      <c r="B33" s="99" t="s">
        <v>606</v>
      </c>
      <c r="C33" s="97" t="s">
        <v>23</v>
      </c>
      <c r="D33" s="68">
        <v>1</v>
      </c>
      <c r="E33" s="1276"/>
      <c r="F33" s="73">
        <f>E33*D33</f>
        <v>0</v>
      </c>
    </row>
    <row r="34" spans="1:6" ht="15">
      <c r="A34" s="83"/>
      <c r="B34" s="77" t="s">
        <v>29</v>
      </c>
      <c r="C34" s="78"/>
      <c r="D34" s="85"/>
      <c r="E34" s="80"/>
      <c r="F34" s="81">
        <f>SUM(F31:F33)</f>
        <v>0</v>
      </c>
    </row>
    <row r="35" spans="1:6" ht="15">
      <c r="A35" s="64"/>
      <c r="B35" s="92"/>
      <c r="C35" s="93"/>
      <c r="F35" s="96"/>
    </row>
    <row r="36" spans="1:6" ht="15">
      <c r="A36" s="64" t="s">
        <v>136</v>
      </c>
      <c r="B36" s="92" t="s">
        <v>10</v>
      </c>
      <c r="C36" s="93"/>
    </row>
    <row r="37" spans="1:6" ht="57">
      <c r="A37" s="64">
        <v>1</v>
      </c>
      <c r="B37" s="99" t="s">
        <v>30</v>
      </c>
    </row>
    <row r="38" spans="1:6" ht="15">
      <c r="A38" s="64" t="s">
        <v>71</v>
      </c>
      <c r="B38" s="99" t="s">
        <v>31</v>
      </c>
      <c r="C38" s="72" t="s">
        <v>32</v>
      </c>
      <c r="D38" s="68">
        <v>330</v>
      </c>
      <c r="E38" s="1272"/>
      <c r="F38" s="73">
        <f>E38*D38</f>
        <v>0</v>
      </c>
    </row>
    <row r="39" spans="1:6" ht="28.5">
      <c r="A39" s="64">
        <v>2</v>
      </c>
      <c r="B39" s="99" t="s">
        <v>33</v>
      </c>
    </row>
    <row r="40" spans="1:6" ht="15">
      <c r="A40" s="64" t="s">
        <v>73</v>
      </c>
      <c r="B40" s="99" t="s">
        <v>31</v>
      </c>
      <c r="C40" s="72" t="s">
        <v>26</v>
      </c>
      <c r="D40" s="68">
        <v>180</v>
      </c>
      <c r="E40" s="1272"/>
      <c r="F40" s="73">
        <f>E40*D40</f>
        <v>0</v>
      </c>
    </row>
    <row r="41" spans="1:6" ht="42.75">
      <c r="A41" s="64">
        <v>3</v>
      </c>
      <c r="B41" s="99" t="s">
        <v>34</v>
      </c>
      <c r="C41" s="100"/>
      <c r="D41" s="100"/>
    </row>
    <row r="42" spans="1:6" ht="15">
      <c r="A42" s="64"/>
      <c r="B42" s="99" t="s">
        <v>31</v>
      </c>
      <c r="C42" s="72" t="s">
        <v>32</v>
      </c>
      <c r="D42" s="68">
        <v>190</v>
      </c>
      <c r="E42" s="1272"/>
      <c r="F42" s="73">
        <f>E42*D42</f>
        <v>0</v>
      </c>
    </row>
    <row r="43" spans="1:6" ht="42.75">
      <c r="A43" s="64">
        <v>4</v>
      </c>
      <c r="B43" s="99" t="s">
        <v>35</v>
      </c>
      <c r="D43" s="100"/>
    </row>
    <row r="44" spans="1:6" ht="15">
      <c r="A44" s="64" t="s">
        <v>91</v>
      </c>
      <c r="B44" s="99" t="s">
        <v>36</v>
      </c>
      <c r="C44" s="72" t="s">
        <v>32</v>
      </c>
      <c r="D44" s="68">
        <v>380</v>
      </c>
      <c r="E44" s="1272"/>
      <c r="F44" s="73">
        <f>E44*D44</f>
        <v>0</v>
      </c>
    </row>
    <row r="45" spans="1:6" ht="28.5">
      <c r="A45" s="64" t="s">
        <v>92</v>
      </c>
      <c r="B45" s="99" t="s">
        <v>37</v>
      </c>
      <c r="C45" s="72" t="s">
        <v>26</v>
      </c>
      <c r="D45" s="68">
        <v>420</v>
      </c>
      <c r="E45" s="1272"/>
      <c r="F45" s="73">
        <f>E45*D45</f>
        <v>0</v>
      </c>
    </row>
    <row r="46" spans="1:6" ht="85.5">
      <c r="A46" s="64" t="s">
        <v>93</v>
      </c>
      <c r="B46" s="99" t="s">
        <v>38</v>
      </c>
      <c r="C46" s="72" t="s">
        <v>32</v>
      </c>
      <c r="D46" s="68">
        <v>210</v>
      </c>
      <c r="E46" s="1272"/>
      <c r="F46" s="73">
        <f>E46*D46</f>
        <v>0</v>
      </c>
    </row>
    <row r="47" spans="1:6" ht="28.5">
      <c r="A47" s="64">
        <v>5</v>
      </c>
      <c r="B47" s="99" t="s">
        <v>39</v>
      </c>
      <c r="C47" s="72" t="s">
        <v>23</v>
      </c>
      <c r="D47" s="68">
        <v>1</v>
      </c>
      <c r="E47" s="1272"/>
      <c r="F47" s="73">
        <f t="shared" ref="F47" si="0">E47*D47</f>
        <v>0</v>
      </c>
    </row>
    <row r="48" spans="1:6" ht="15">
      <c r="A48" s="64"/>
      <c r="B48" s="99"/>
      <c r="D48" s="101"/>
    </row>
    <row r="49" spans="1:6" ht="15">
      <c r="A49" s="83"/>
      <c r="B49" s="77" t="s">
        <v>40</v>
      </c>
      <c r="C49" s="78"/>
      <c r="D49" s="85"/>
      <c r="E49" s="80"/>
      <c r="F49" s="81">
        <f>SUM(F37:F48)</f>
        <v>0</v>
      </c>
    </row>
    <row r="50" spans="1:6" ht="15">
      <c r="A50" s="64"/>
      <c r="B50" s="92"/>
      <c r="C50" s="93"/>
      <c r="F50" s="96"/>
    </row>
    <row r="51" spans="1:6" ht="15">
      <c r="A51" s="64" t="s">
        <v>70</v>
      </c>
      <c r="B51" s="92" t="s">
        <v>11</v>
      </c>
      <c r="C51" s="93"/>
    </row>
    <row r="52" spans="1:6" ht="42.75">
      <c r="A52" s="64">
        <v>1</v>
      </c>
      <c r="B52" s="99" t="s">
        <v>72</v>
      </c>
    </row>
    <row r="53" spans="1:6" ht="15">
      <c r="A53" s="64" t="s">
        <v>71</v>
      </c>
      <c r="B53" s="99" t="s">
        <v>41</v>
      </c>
      <c r="C53" s="72" t="s">
        <v>32</v>
      </c>
      <c r="D53" s="68">
        <v>18</v>
      </c>
      <c r="E53" s="1272"/>
      <c r="F53" s="73">
        <f>E53*D53</f>
        <v>0</v>
      </c>
    </row>
    <row r="54" spans="1:6" ht="28.5">
      <c r="A54" s="64">
        <v>2</v>
      </c>
      <c r="B54" s="99" t="s">
        <v>42</v>
      </c>
    </row>
    <row r="55" spans="1:6" ht="28.5">
      <c r="A55" s="64"/>
      <c r="B55" s="99" t="s">
        <v>78</v>
      </c>
    </row>
    <row r="56" spans="1:6" ht="57">
      <c r="A56" s="64"/>
      <c r="B56" s="99" t="s">
        <v>79</v>
      </c>
    </row>
    <row r="57" spans="1:6" ht="15">
      <c r="A57" s="64" t="s">
        <v>73</v>
      </c>
      <c r="B57" s="99" t="s">
        <v>81</v>
      </c>
    </row>
    <row r="58" spans="1:6" ht="28.5">
      <c r="A58" s="64" t="s">
        <v>74</v>
      </c>
      <c r="B58" s="99" t="s">
        <v>266</v>
      </c>
      <c r="C58" s="72" t="s">
        <v>32</v>
      </c>
      <c r="D58" s="68">
        <f>54+141</f>
        <v>195</v>
      </c>
      <c r="E58" s="1272"/>
      <c r="F58" s="73">
        <f>E58*D58</f>
        <v>0</v>
      </c>
    </row>
    <row r="59" spans="1:6" ht="15">
      <c r="A59" s="64" t="s">
        <v>75</v>
      </c>
      <c r="B59" s="99" t="s">
        <v>84</v>
      </c>
      <c r="C59" s="72" t="s">
        <v>32</v>
      </c>
      <c r="D59" s="68">
        <v>9</v>
      </c>
      <c r="E59" s="1272"/>
      <c r="F59" s="73">
        <f>E59*D59</f>
        <v>0</v>
      </c>
    </row>
    <row r="60" spans="1:6" ht="15">
      <c r="A60" s="64" t="s">
        <v>82</v>
      </c>
      <c r="B60" s="99" t="s">
        <v>83</v>
      </c>
      <c r="C60" s="72" t="s">
        <v>32</v>
      </c>
      <c r="D60" s="68">
        <v>49</v>
      </c>
      <c r="E60" s="1272"/>
      <c r="F60" s="73">
        <f>E60*D60</f>
        <v>0</v>
      </c>
    </row>
    <row r="61" spans="1:6" ht="15">
      <c r="A61" s="64" t="s">
        <v>87</v>
      </c>
      <c r="B61" s="99" t="s">
        <v>88</v>
      </c>
      <c r="C61" s="72" t="s">
        <v>32</v>
      </c>
      <c r="D61" s="68">
        <v>3</v>
      </c>
      <c r="E61" s="1272"/>
      <c r="F61" s="73">
        <f>E61*D61</f>
        <v>0</v>
      </c>
    </row>
    <row r="62" spans="1:6" ht="15">
      <c r="A62" s="64" t="s">
        <v>89</v>
      </c>
      <c r="B62" s="99" t="s">
        <v>90</v>
      </c>
      <c r="C62" s="72" t="s">
        <v>32</v>
      </c>
      <c r="D62" s="68">
        <v>4</v>
      </c>
      <c r="E62" s="1272"/>
      <c r="F62" s="73">
        <f>E62*D62</f>
        <v>0</v>
      </c>
    </row>
    <row r="63" spans="1:6" ht="42.75">
      <c r="A63" s="64" t="s">
        <v>76</v>
      </c>
      <c r="B63" s="99" t="s">
        <v>304</v>
      </c>
    </row>
    <row r="64" spans="1:6" ht="57">
      <c r="A64" s="64" t="s">
        <v>77</v>
      </c>
      <c r="B64" s="99" t="s">
        <v>265</v>
      </c>
      <c r="C64" s="72" t="s">
        <v>32</v>
      </c>
      <c r="D64" s="68">
        <v>21</v>
      </c>
      <c r="E64" s="1272"/>
      <c r="F64" s="73">
        <f>E64*D64</f>
        <v>0</v>
      </c>
    </row>
    <row r="65" spans="1:6" ht="71.25">
      <c r="A65" s="64" t="s">
        <v>124</v>
      </c>
      <c r="B65" s="99" t="s">
        <v>303</v>
      </c>
      <c r="C65" s="72" t="s">
        <v>32</v>
      </c>
      <c r="D65" s="68">
        <v>4</v>
      </c>
      <c r="E65" s="1272"/>
      <c r="F65" s="73">
        <f>E65*D65</f>
        <v>0</v>
      </c>
    </row>
    <row r="66" spans="1:6" ht="42.75">
      <c r="A66" s="64">
        <v>3</v>
      </c>
      <c r="B66" s="99" t="s">
        <v>264</v>
      </c>
    </row>
    <row r="67" spans="1:6" ht="15">
      <c r="A67" s="64" t="s">
        <v>85</v>
      </c>
      <c r="B67" s="99" t="s">
        <v>86</v>
      </c>
      <c r="C67" s="72" t="s">
        <v>32</v>
      </c>
      <c r="D67" s="68">
        <v>9</v>
      </c>
      <c r="E67" s="1272"/>
      <c r="F67" s="73">
        <f>E67*D67</f>
        <v>0</v>
      </c>
    </row>
    <row r="68" spans="1:6" ht="28.5">
      <c r="A68" s="64">
        <v>4</v>
      </c>
      <c r="B68" s="99" t="s">
        <v>43</v>
      </c>
    </row>
    <row r="69" spans="1:6" ht="15">
      <c r="A69" s="64" t="s">
        <v>91</v>
      </c>
      <c r="B69" s="99" t="s">
        <v>44</v>
      </c>
      <c r="C69" s="72" t="s">
        <v>45</v>
      </c>
      <c r="D69" s="68">
        <v>9887</v>
      </c>
      <c r="E69" s="1272"/>
      <c r="F69" s="73">
        <f>E69*D69</f>
        <v>0</v>
      </c>
    </row>
    <row r="70" spans="1:6" ht="15">
      <c r="A70" s="64" t="s">
        <v>92</v>
      </c>
      <c r="B70" s="99" t="s">
        <v>46</v>
      </c>
      <c r="C70" s="72" t="s">
        <v>45</v>
      </c>
      <c r="D70" s="68">
        <v>42</v>
      </c>
      <c r="E70" s="1272"/>
      <c r="F70" s="73">
        <f>E70*D70</f>
        <v>0</v>
      </c>
    </row>
    <row r="71" spans="1:6" ht="15">
      <c r="A71" s="64" t="s">
        <v>93</v>
      </c>
      <c r="B71" s="99" t="s">
        <v>47</v>
      </c>
      <c r="C71" s="72" t="s">
        <v>45</v>
      </c>
      <c r="D71" s="68">
        <v>2350</v>
      </c>
      <c r="E71" s="1272"/>
      <c r="F71" s="73">
        <f>E71*D71</f>
        <v>0</v>
      </c>
    </row>
    <row r="72" spans="1:6" ht="15">
      <c r="A72" s="64"/>
      <c r="B72" s="99"/>
      <c r="D72" s="101"/>
    </row>
    <row r="73" spans="1:6" ht="15">
      <c r="A73" s="83"/>
      <c r="B73" s="77" t="s">
        <v>48</v>
      </c>
      <c r="C73" s="78"/>
      <c r="D73" s="85"/>
      <c r="E73" s="80"/>
      <c r="F73" s="81">
        <f>SUM(F52:F72)</f>
        <v>0</v>
      </c>
    </row>
    <row r="75" spans="1:6" ht="15">
      <c r="A75" s="64" t="s">
        <v>94</v>
      </c>
      <c r="B75" s="92" t="s">
        <v>12</v>
      </c>
      <c r="C75" s="93"/>
    </row>
    <row r="76" spans="1:6" ht="15">
      <c r="A76" s="64">
        <v>1</v>
      </c>
      <c r="B76" s="99" t="s">
        <v>49</v>
      </c>
    </row>
    <row r="77" spans="1:6" ht="15">
      <c r="A77" s="64" t="s">
        <v>71</v>
      </c>
      <c r="B77" s="99" t="s">
        <v>95</v>
      </c>
      <c r="C77" s="72" t="s">
        <v>26</v>
      </c>
      <c r="D77" s="68">
        <v>216</v>
      </c>
      <c r="E77" s="1272"/>
      <c r="F77" s="73">
        <f>E77*D77</f>
        <v>0</v>
      </c>
    </row>
    <row r="78" spans="1:6" ht="15">
      <c r="A78" s="64" t="s">
        <v>96</v>
      </c>
      <c r="B78" s="99" t="s">
        <v>97</v>
      </c>
      <c r="C78" s="72" t="s">
        <v>26</v>
      </c>
      <c r="D78" s="68">
        <v>22</v>
      </c>
      <c r="E78" s="1272"/>
      <c r="F78" s="73">
        <f t="shared" ref="F78:F85" si="1">E78*D78</f>
        <v>0</v>
      </c>
    </row>
    <row r="79" spans="1:6" ht="15">
      <c r="A79" s="64" t="s">
        <v>98</v>
      </c>
      <c r="B79" s="99" t="s">
        <v>99</v>
      </c>
      <c r="C79" s="72" t="s">
        <v>26</v>
      </c>
      <c r="D79" s="68">
        <v>570</v>
      </c>
      <c r="E79" s="1272"/>
      <c r="F79" s="73">
        <f t="shared" si="1"/>
        <v>0</v>
      </c>
    </row>
    <row r="80" spans="1:6" ht="15">
      <c r="A80" s="64" t="s">
        <v>100</v>
      </c>
      <c r="B80" s="99" t="s">
        <v>101</v>
      </c>
      <c r="C80" s="72" t="s">
        <v>26</v>
      </c>
      <c r="D80" s="68">
        <v>75</v>
      </c>
      <c r="E80" s="1272"/>
      <c r="F80" s="73">
        <f t="shared" si="1"/>
        <v>0</v>
      </c>
    </row>
    <row r="81" spans="1:6" ht="15">
      <c r="A81" s="64" t="s">
        <v>102</v>
      </c>
      <c r="B81" s="99" t="s">
        <v>103</v>
      </c>
      <c r="C81" s="72" t="s">
        <v>26</v>
      </c>
      <c r="D81" s="68">
        <v>3</v>
      </c>
      <c r="E81" s="1272"/>
      <c r="F81" s="73">
        <f t="shared" si="1"/>
        <v>0</v>
      </c>
    </row>
    <row r="82" spans="1:6" ht="15">
      <c r="A82" s="64" t="s">
        <v>104</v>
      </c>
      <c r="B82" s="99" t="s">
        <v>105</v>
      </c>
      <c r="C82" s="72" t="s">
        <v>26</v>
      </c>
      <c r="D82" s="68">
        <v>9</v>
      </c>
      <c r="E82" s="1272"/>
      <c r="F82" s="73">
        <f t="shared" si="1"/>
        <v>0</v>
      </c>
    </row>
    <row r="83" spans="1:6" ht="15">
      <c r="A83" s="64" t="s">
        <v>106</v>
      </c>
      <c r="B83" s="99" t="s">
        <v>107</v>
      </c>
      <c r="C83" s="72" t="s">
        <v>26</v>
      </c>
      <c r="D83" s="68">
        <v>13</v>
      </c>
      <c r="E83" s="1272"/>
      <c r="F83" s="73">
        <f t="shared" si="1"/>
        <v>0</v>
      </c>
    </row>
    <row r="84" spans="1:6" ht="28.5">
      <c r="A84" s="64" t="s">
        <v>108</v>
      </c>
      <c r="B84" s="99" t="s">
        <v>155</v>
      </c>
      <c r="C84" s="72" t="s">
        <v>26</v>
      </c>
      <c r="D84" s="68">
        <v>65</v>
      </c>
      <c r="E84" s="1272"/>
      <c r="F84" s="73">
        <f t="shared" si="1"/>
        <v>0</v>
      </c>
    </row>
    <row r="85" spans="1:6" ht="15">
      <c r="A85" s="64" t="s">
        <v>109</v>
      </c>
      <c r="B85" s="99" t="s">
        <v>217</v>
      </c>
      <c r="C85" s="72" t="s">
        <v>26</v>
      </c>
      <c r="D85" s="68">
        <v>7</v>
      </c>
      <c r="E85" s="1272"/>
      <c r="F85" s="73">
        <f t="shared" si="1"/>
        <v>0</v>
      </c>
    </row>
    <row r="86" spans="1:6" ht="15">
      <c r="A86" s="64" t="s">
        <v>110</v>
      </c>
      <c r="B86" s="99" t="s">
        <v>218</v>
      </c>
      <c r="C86" s="72" t="s">
        <v>26</v>
      </c>
      <c r="D86" s="68">
        <v>13</v>
      </c>
      <c r="E86" s="1272"/>
      <c r="F86" s="73">
        <f>E86*D86</f>
        <v>0</v>
      </c>
    </row>
    <row r="87" spans="1:6" ht="15">
      <c r="A87" s="64" t="s">
        <v>111</v>
      </c>
      <c r="B87" s="99" t="s">
        <v>112</v>
      </c>
      <c r="C87" s="72" t="s">
        <v>26</v>
      </c>
      <c r="D87" s="68">
        <v>10</v>
      </c>
      <c r="E87" s="1272"/>
      <c r="F87" s="73">
        <f>E87*D87</f>
        <v>0</v>
      </c>
    </row>
    <row r="88" spans="1:6" ht="28.5">
      <c r="A88" s="64" t="s">
        <v>114</v>
      </c>
      <c r="B88" s="99" t="s">
        <v>115</v>
      </c>
      <c r="C88" s="72" t="s">
        <v>59</v>
      </c>
      <c r="D88" s="68">
        <v>31</v>
      </c>
      <c r="E88" s="1272"/>
      <c r="F88" s="73">
        <f>E88*D88</f>
        <v>0</v>
      </c>
    </row>
    <row r="89" spans="1:6" ht="15">
      <c r="A89" s="64">
        <v>2</v>
      </c>
      <c r="B89" s="99" t="s">
        <v>50</v>
      </c>
    </row>
    <row r="90" spans="1:6" ht="156.75">
      <c r="A90" s="64"/>
      <c r="B90" s="99" t="s">
        <v>51</v>
      </c>
    </row>
    <row r="91" spans="1:6" ht="15">
      <c r="A91" s="64" t="s">
        <v>73</v>
      </c>
      <c r="B91" s="99" t="s">
        <v>113</v>
      </c>
      <c r="C91" s="72" t="s">
        <v>26</v>
      </c>
      <c r="D91" s="68">
        <v>4</v>
      </c>
      <c r="E91" s="1272"/>
      <c r="F91" s="73">
        <f>E91*D91</f>
        <v>0</v>
      </c>
    </row>
    <row r="92" spans="1:6" ht="43.5">
      <c r="A92" s="64" t="s">
        <v>76</v>
      </c>
      <c r="B92" s="99" t="s">
        <v>607</v>
      </c>
      <c r="C92" s="72" t="s">
        <v>26</v>
      </c>
      <c r="D92" s="68">
        <v>32</v>
      </c>
      <c r="E92" s="1272"/>
      <c r="F92" s="73">
        <f>E92*D92</f>
        <v>0</v>
      </c>
    </row>
    <row r="93" spans="1:6" ht="15">
      <c r="A93" s="64" t="s">
        <v>80</v>
      </c>
      <c r="B93" s="99" t="s">
        <v>302</v>
      </c>
      <c r="C93" s="72" t="s">
        <v>26</v>
      </c>
      <c r="D93" s="68">
        <v>17</v>
      </c>
      <c r="E93" s="1272"/>
      <c r="F93" s="73">
        <f>E93*D93</f>
        <v>0</v>
      </c>
    </row>
    <row r="94" spans="1:6" ht="15">
      <c r="A94" s="64"/>
      <c r="B94" s="99"/>
      <c r="D94" s="101"/>
    </row>
    <row r="95" spans="1:6" ht="15">
      <c r="A95" s="83" t="s">
        <v>94</v>
      </c>
      <c r="B95" s="77" t="s">
        <v>52</v>
      </c>
      <c r="C95" s="78"/>
      <c r="D95" s="85"/>
      <c r="E95" s="80"/>
      <c r="F95" s="81">
        <f>SUM(F77:F94)</f>
        <v>0</v>
      </c>
    </row>
    <row r="97" spans="1:6" ht="15">
      <c r="A97" s="64" t="s">
        <v>116</v>
      </c>
      <c r="B97" s="92" t="s">
        <v>13</v>
      </c>
      <c r="C97" s="93"/>
    </row>
    <row r="98" spans="1:6" ht="28.5">
      <c r="A98" s="64">
        <v>1</v>
      </c>
      <c r="B98" s="99" t="s">
        <v>53</v>
      </c>
      <c r="C98" s="72" t="s">
        <v>23</v>
      </c>
      <c r="D98" s="68">
        <v>1</v>
      </c>
      <c r="E98" s="1272"/>
      <c r="F98" s="73">
        <f>E98*D98</f>
        <v>0</v>
      </c>
    </row>
    <row r="99" spans="1:6" ht="15">
      <c r="A99" s="64">
        <v>2</v>
      </c>
      <c r="B99" s="99" t="s">
        <v>54</v>
      </c>
    </row>
    <row r="100" spans="1:6" ht="15">
      <c r="A100" s="64" t="s">
        <v>73</v>
      </c>
      <c r="B100" s="99" t="s">
        <v>55</v>
      </c>
      <c r="C100" s="72" t="s">
        <v>56</v>
      </c>
      <c r="D100" s="68">
        <v>100</v>
      </c>
      <c r="E100" s="1272"/>
      <c r="F100" s="73">
        <f>E100*D100</f>
        <v>0</v>
      </c>
    </row>
    <row r="101" spans="1:6" ht="15">
      <c r="A101" s="64" t="s">
        <v>76</v>
      </c>
      <c r="B101" s="99" t="s">
        <v>57</v>
      </c>
      <c r="C101" s="72" t="s">
        <v>56</v>
      </c>
      <c r="D101" s="68">
        <v>80</v>
      </c>
      <c r="E101" s="1272"/>
      <c r="F101" s="73">
        <f>E101*D101</f>
        <v>0</v>
      </c>
    </row>
    <row r="102" spans="1:6" ht="15">
      <c r="A102" s="64" t="s">
        <v>80</v>
      </c>
      <c r="B102" s="99" t="s">
        <v>58</v>
      </c>
      <c r="C102" s="72" t="s">
        <v>56</v>
      </c>
      <c r="D102" s="68">
        <v>50</v>
      </c>
      <c r="E102" s="1272"/>
      <c r="F102" s="73">
        <f>E102*D102</f>
        <v>0</v>
      </c>
    </row>
    <row r="103" spans="1:6" ht="71.25">
      <c r="A103" s="64">
        <v>2</v>
      </c>
      <c r="B103" s="99" t="s">
        <v>157</v>
      </c>
    </row>
    <row r="104" spans="1:6" ht="15">
      <c r="A104" s="64" t="s">
        <v>73</v>
      </c>
      <c r="B104" s="99" t="s">
        <v>120</v>
      </c>
      <c r="C104" s="72" t="s">
        <v>26</v>
      </c>
      <c r="D104" s="68">
        <v>120</v>
      </c>
      <c r="E104" s="1272"/>
      <c r="F104" s="73">
        <f>E104*D104</f>
        <v>0</v>
      </c>
    </row>
    <row r="105" spans="1:6" ht="42.75">
      <c r="A105" s="64"/>
      <c r="B105" s="99" t="s">
        <v>121</v>
      </c>
    </row>
    <row r="106" spans="1:6" ht="15">
      <c r="A106" s="64" t="s">
        <v>76</v>
      </c>
      <c r="B106" s="99" t="s">
        <v>123</v>
      </c>
    </row>
    <row r="107" spans="1:6" ht="85.5">
      <c r="A107" s="64"/>
      <c r="B107" s="99" t="s">
        <v>122</v>
      </c>
    </row>
    <row r="108" spans="1:6" ht="71.25">
      <c r="A108" s="64"/>
      <c r="B108" s="99" t="s">
        <v>117</v>
      </c>
    </row>
    <row r="109" spans="1:6" ht="71.25">
      <c r="A109" s="64"/>
      <c r="B109" s="99" t="s">
        <v>118</v>
      </c>
    </row>
    <row r="110" spans="1:6" ht="313.5">
      <c r="A110" s="64"/>
      <c r="B110" s="99" t="s">
        <v>119</v>
      </c>
    </row>
    <row r="111" spans="1:6" ht="15">
      <c r="A111" s="64" t="s">
        <v>77</v>
      </c>
      <c r="B111" s="99" t="s">
        <v>127</v>
      </c>
      <c r="C111" s="72" t="s">
        <v>26</v>
      </c>
      <c r="D111" s="68">
        <v>320</v>
      </c>
      <c r="E111" s="1272"/>
      <c r="F111" s="73">
        <f>E111*D111</f>
        <v>0</v>
      </c>
    </row>
    <row r="112" spans="1:6" ht="15">
      <c r="A112" s="64" t="s">
        <v>124</v>
      </c>
      <c r="B112" s="99" t="s">
        <v>125</v>
      </c>
      <c r="C112" s="72" t="s">
        <v>26</v>
      </c>
      <c r="D112" s="68">
        <v>40</v>
      </c>
      <c r="E112" s="1272"/>
      <c r="F112" s="73">
        <f>E112*D112</f>
        <v>0</v>
      </c>
    </row>
    <row r="113" spans="1:6" ht="15">
      <c r="A113" s="64" t="s">
        <v>126</v>
      </c>
      <c r="B113" s="99" t="s">
        <v>128</v>
      </c>
      <c r="C113" s="72" t="s">
        <v>26</v>
      </c>
      <c r="D113" s="68">
        <f>108+21+3+26+78</f>
        <v>236</v>
      </c>
      <c r="E113" s="1272"/>
      <c r="F113" s="73">
        <f>E113*D113</f>
        <v>0</v>
      </c>
    </row>
    <row r="114" spans="1:6" ht="42.75">
      <c r="A114" s="64" t="s">
        <v>80</v>
      </c>
      <c r="B114" s="99" t="s">
        <v>608</v>
      </c>
      <c r="C114" s="72" t="s">
        <v>26</v>
      </c>
      <c r="D114" s="68">
        <v>156</v>
      </c>
      <c r="E114" s="1272"/>
      <c r="F114" s="73">
        <f>E114*D114</f>
        <v>0</v>
      </c>
    </row>
    <row r="115" spans="1:6" ht="28.5">
      <c r="A115" s="64"/>
      <c r="B115" s="99" t="s">
        <v>129</v>
      </c>
    </row>
    <row r="116" spans="1:6" ht="57">
      <c r="A116" s="64" t="s">
        <v>130</v>
      </c>
      <c r="B116" s="99" t="s">
        <v>609</v>
      </c>
      <c r="C116" s="72" t="s">
        <v>26</v>
      </c>
      <c r="D116" s="68">
        <v>120</v>
      </c>
      <c r="E116" s="1272"/>
      <c r="F116" s="73">
        <f>E116*D116</f>
        <v>0</v>
      </c>
    </row>
    <row r="117" spans="1:6" ht="28.5">
      <c r="A117" s="64"/>
      <c r="B117" s="99" t="s">
        <v>131</v>
      </c>
    </row>
    <row r="118" spans="1:6" ht="15">
      <c r="A118" s="64"/>
      <c r="B118" s="99"/>
      <c r="D118" s="101"/>
    </row>
    <row r="119" spans="1:6" ht="15">
      <c r="A119" s="83" t="s">
        <v>116</v>
      </c>
      <c r="B119" s="77" t="s">
        <v>60</v>
      </c>
      <c r="C119" s="78"/>
      <c r="D119" s="85"/>
      <c r="E119" s="80"/>
      <c r="F119" s="81">
        <f>SUM(F98:F118)</f>
        <v>0</v>
      </c>
    </row>
    <row r="120" spans="1:6" ht="15">
      <c r="A120" s="64"/>
      <c r="B120" s="99"/>
    </row>
    <row r="121" spans="1:6" ht="15">
      <c r="A121" s="64" t="s">
        <v>138</v>
      </c>
      <c r="B121" s="92" t="s">
        <v>17</v>
      </c>
      <c r="C121" s="102"/>
      <c r="D121" s="73"/>
      <c r="F121" s="103"/>
    </row>
    <row r="122" spans="1:6" ht="135">
      <c r="A122" s="64"/>
      <c r="B122" s="104" t="s">
        <v>347</v>
      </c>
      <c r="C122" s="102"/>
      <c r="D122" s="73"/>
      <c r="F122" s="103"/>
    </row>
    <row r="123" spans="1:6" ht="180">
      <c r="A123" s="64"/>
      <c r="B123" s="104" t="s">
        <v>279</v>
      </c>
      <c r="C123" s="102"/>
      <c r="D123" s="73"/>
      <c r="F123" s="103"/>
    </row>
    <row r="124" spans="1:6" ht="71.25">
      <c r="A124" s="64"/>
      <c r="B124" s="105" t="s">
        <v>227</v>
      </c>
      <c r="C124" s="102"/>
      <c r="D124" s="73"/>
      <c r="F124" s="103"/>
    </row>
    <row r="125" spans="1:6" ht="45">
      <c r="A125" s="64"/>
      <c r="B125" s="104" t="s">
        <v>61</v>
      </c>
      <c r="C125" s="102"/>
      <c r="D125" s="73"/>
      <c r="F125" s="103"/>
    </row>
    <row r="126" spans="1:6" ht="15">
      <c r="A126" s="64"/>
      <c r="B126" s="104" t="s">
        <v>62</v>
      </c>
      <c r="C126" s="102"/>
      <c r="D126" s="73"/>
      <c r="F126" s="103"/>
    </row>
    <row r="127" spans="1:6" ht="29.25">
      <c r="A127" s="64">
        <v>1</v>
      </c>
      <c r="B127" s="105" t="s">
        <v>565</v>
      </c>
      <c r="F127" s="96"/>
    </row>
    <row r="128" spans="1:6" ht="114">
      <c r="A128" s="64" t="s">
        <v>71</v>
      </c>
      <c r="B128" s="105" t="s">
        <v>610</v>
      </c>
      <c r="F128" s="96"/>
    </row>
    <row r="129" spans="1:6" ht="42.75">
      <c r="A129" s="64"/>
      <c r="B129" s="105" t="s">
        <v>63</v>
      </c>
      <c r="F129" s="96"/>
    </row>
    <row r="130" spans="1:6" ht="28.5">
      <c r="A130" s="64" t="s">
        <v>139</v>
      </c>
      <c r="B130" s="106" t="s">
        <v>611</v>
      </c>
      <c r="C130" s="72" t="s">
        <v>28</v>
      </c>
      <c r="D130" s="68">
        <v>1</v>
      </c>
      <c r="E130" s="1272"/>
      <c r="F130" s="73">
        <f>E130*D130</f>
        <v>0</v>
      </c>
    </row>
    <row r="131" spans="1:6" ht="28.5">
      <c r="A131" s="64" t="s">
        <v>140</v>
      </c>
      <c r="B131" s="106" t="s">
        <v>612</v>
      </c>
      <c r="C131" s="72" t="s">
        <v>28</v>
      </c>
      <c r="D131" s="68">
        <v>1</v>
      </c>
      <c r="E131" s="1272"/>
      <c r="F131" s="73">
        <f t="shared" ref="F131:F136" si="2">E131*D131</f>
        <v>0</v>
      </c>
    </row>
    <row r="132" spans="1:6" ht="28.5">
      <c r="A132" s="64" t="s">
        <v>141</v>
      </c>
      <c r="B132" s="106" t="s">
        <v>613</v>
      </c>
      <c r="C132" s="72" t="s">
        <v>28</v>
      </c>
      <c r="D132" s="68">
        <v>1</v>
      </c>
      <c r="E132" s="1272"/>
      <c r="F132" s="73">
        <f t="shared" si="2"/>
        <v>0</v>
      </c>
    </row>
    <row r="133" spans="1:6" ht="28.5">
      <c r="A133" s="64" t="s">
        <v>142</v>
      </c>
      <c r="B133" s="106" t="s">
        <v>614</v>
      </c>
      <c r="C133" s="72" t="s">
        <v>28</v>
      </c>
      <c r="D133" s="68">
        <v>1</v>
      </c>
      <c r="E133" s="1272"/>
      <c r="F133" s="73">
        <f t="shared" si="2"/>
        <v>0</v>
      </c>
    </row>
    <row r="134" spans="1:6" ht="28.5">
      <c r="A134" s="64" t="s">
        <v>143</v>
      </c>
      <c r="B134" s="106" t="s">
        <v>615</v>
      </c>
      <c r="C134" s="72" t="s">
        <v>28</v>
      </c>
      <c r="D134" s="68">
        <v>1</v>
      </c>
      <c r="E134" s="1272"/>
      <c r="F134" s="73">
        <f t="shared" si="2"/>
        <v>0</v>
      </c>
    </row>
    <row r="135" spans="1:6" ht="28.5">
      <c r="A135" s="64" t="s">
        <v>144</v>
      </c>
      <c r="B135" s="106" t="s">
        <v>616</v>
      </c>
      <c r="C135" s="72" t="s">
        <v>28</v>
      </c>
      <c r="D135" s="68">
        <v>1</v>
      </c>
      <c r="E135" s="1272"/>
      <c r="F135" s="73">
        <f t="shared" si="2"/>
        <v>0</v>
      </c>
    </row>
    <row r="136" spans="1:6" ht="58.5">
      <c r="A136" s="64" t="s">
        <v>96</v>
      </c>
      <c r="B136" s="105" t="s">
        <v>602</v>
      </c>
      <c r="C136" s="72" t="s">
        <v>28</v>
      </c>
      <c r="D136" s="68">
        <v>1</v>
      </c>
      <c r="E136" s="1272"/>
      <c r="F136" s="73">
        <f t="shared" si="2"/>
        <v>0</v>
      </c>
    </row>
    <row r="137" spans="1:6" ht="15">
      <c r="A137" s="83"/>
      <c r="B137" s="77" t="s">
        <v>17</v>
      </c>
      <c r="C137" s="88"/>
      <c r="D137" s="85"/>
      <c r="E137" s="80"/>
      <c r="F137" s="81">
        <f>SUM(F121:F136)</f>
        <v>0</v>
      </c>
    </row>
    <row r="138" spans="1:6" ht="15">
      <c r="A138" s="64"/>
      <c r="B138" s="99"/>
    </row>
    <row r="139" spans="1:6" ht="15">
      <c r="A139" s="64" t="s">
        <v>145</v>
      </c>
      <c r="B139" s="92" t="s">
        <v>16</v>
      </c>
      <c r="C139" s="93"/>
    </row>
    <row r="140" spans="1:6" ht="15">
      <c r="A140" s="64"/>
    </row>
    <row r="141" spans="1:6" ht="15">
      <c r="A141" s="64" t="s">
        <v>132</v>
      </c>
      <c r="B141" s="92" t="s">
        <v>19</v>
      </c>
      <c r="C141" s="102"/>
      <c r="D141" s="73"/>
      <c r="F141" s="103"/>
    </row>
    <row r="142" spans="1:6" ht="45">
      <c r="A142" s="64" t="s">
        <v>64</v>
      </c>
      <c r="B142" s="92" t="s">
        <v>65</v>
      </c>
      <c r="C142" s="102"/>
      <c r="D142" s="73"/>
      <c r="F142" s="103"/>
    </row>
    <row r="143" spans="1:6" ht="195">
      <c r="A143" s="64"/>
      <c r="B143" s="92" t="s">
        <v>567</v>
      </c>
      <c r="C143" s="102"/>
      <c r="D143" s="73"/>
      <c r="F143" s="103"/>
    </row>
    <row r="144" spans="1:6" ht="199.5">
      <c r="A144" s="64"/>
      <c r="B144" s="99" t="s">
        <v>158</v>
      </c>
      <c r="C144" s="102"/>
      <c r="D144" s="73"/>
      <c r="F144" s="103"/>
    </row>
    <row r="145" spans="1:6" ht="28.5">
      <c r="A145" s="64">
        <v>1</v>
      </c>
      <c r="B145" s="105" t="s">
        <v>146</v>
      </c>
    </row>
    <row r="146" spans="1:6" ht="42.75">
      <c r="A146" s="64"/>
      <c r="B146" s="105" t="s">
        <v>305</v>
      </c>
    </row>
    <row r="147" spans="1:6" ht="15">
      <c r="A147" s="64" t="s">
        <v>71</v>
      </c>
      <c r="B147" s="104" t="s">
        <v>267</v>
      </c>
    </row>
    <row r="148" spans="1:6" ht="187.5">
      <c r="A148" s="64"/>
      <c r="B148" s="106" t="s">
        <v>617</v>
      </c>
    </row>
    <row r="149" spans="1:6" ht="85.5">
      <c r="A149" s="64"/>
      <c r="B149" s="106" t="s">
        <v>268</v>
      </c>
    </row>
    <row r="150" spans="1:6" ht="42.75">
      <c r="A150" s="64" t="s">
        <v>139</v>
      </c>
      <c r="B150" s="106" t="s">
        <v>618</v>
      </c>
      <c r="C150" s="72" t="s">
        <v>59</v>
      </c>
      <c r="D150" s="68">
        <v>9</v>
      </c>
      <c r="E150" s="1272"/>
      <c r="F150" s="73">
        <f>E150*D150</f>
        <v>0</v>
      </c>
    </row>
    <row r="151" spans="1:6" ht="57">
      <c r="A151" s="64" t="s">
        <v>140</v>
      </c>
      <c r="B151" s="105" t="s">
        <v>619</v>
      </c>
      <c r="C151" s="72" t="s">
        <v>26</v>
      </c>
      <c r="D151" s="68">
        <v>3</v>
      </c>
      <c r="E151" s="1272"/>
      <c r="F151" s="73">
        <f>E151*D151</f>
        <v>0</v>
      </c>
    </row>
    <row r="152" spans="1:6" ht="42.75">
      <c r="A152" s="64"/>
      <c r="B152" s="105" t="s">
        <v>149</v>
      </c>
    </row>
    <row r="153" spans="1:6" ht="15">
      <c r="A153" s="64" t="s">
        <v>96</v>
      </c>
      <c r="B153" s="111" t="s">
        <v>270</v>
      </c>
    </row>
    <row r="154" spans="1:6" ht="144.75">
      <c r="A154" s="64"/>
      <c r="B154" s="106" t="s">
        <v>620</v>
      </c>
    </row>
    <row r="155" spans="1:6" ht="85.5">
      <c r="A155" s="64"/>
      <c r="B155" s="106" t="s">
        <v>269</v>
      </c>
    </row>
    <row r="156" spans="1:6" ht="57">
      <c r="A156" s="64" t="s">
        <v>221</v>
      </c>
      <c r="B156" s="106" t="s">
        <v>621</v>
      </c>
      <c r="C156" s="72" t="s">
        <v>59</v>
      </c>
      <c r="D156" s="68">
        <v>11</v>
      </c>
      <c r="E156" s="1272"/>
      <c r="F156" s="73">
        <f>E156*D156</f>
        <v>0</v>
      </c>
    </row>
    <row r="157" spans="1:6" ht="71.25">
      <c r="A157" s="64" t="s">
        <v>222</v>
      </c>
      <c r="B157" s="106" t="s">
        <v>622</v>
      </c>
      <c r="C157" s="72" t="s">
        <v>26</v>
      </c>
      <c r="D157" s="68">
        <v>4</v>
      </c>
      <c r="E157" s="1272"/>
      <c r="F157" s="73">
        <f>E157*D157</f>
        <v>0</v>
      </c>
    </row>
    <row r="158" spans="1:6" ht="15">
      <c r="A158" s="64"/>
      <c r="B158" s="106"/>
    </row>
    <row r="159" spans="1:6" ht="15">
      <c r="A159" s="64">
        <v>2</v>
      </c>
      <c r="B159" s="104" t="s">
        <v>229</v>
      </c>
    </row>
    <row r="160" spans="1:6" ht="158.25">
      <c r="A160" s="64"/>
      <c r="B160" s="106" t="s">
        <v>623</v>
      </c>
    </row>
    <row r="161" spans="1:6" ht="43.5">
      <c r="A161" s="64" t="s">
        <v>74</v>
      </c>
      <c r="B161" s="105" t="s">
        <v>571</v>
      </c>
      <c r="C161" s="72" t="s">
        <v>59</v>
      </c>
      <c r="D161" s="68">
        <v>13</v>
      </c>
      <c r="E161" s="1272"/>
      <c r="F161" s="73">
        <f t="shared" ref="F161:F162" si="3">E161*D161</f>
        <v>0</v>
      </c>
    </row>
    <row r="162" spans="1:6" ht="29.25">
      <c r="A162" s="64" t="s">
        <v>75</v>
      </c>
      <c r="B162" s="105" t="s">
        <v>572</v>
      </c>
      <c r="C162" s="72" t="s">
        <v>59</v>
      </c>
      <c r="D162" s="68">
        <v>13</v>
      </c>
      <c r="E162" s="1272"/>
      <c r="F162" s="73">
        <f t="shared" si="3"/>
        <v>0</v>
      </c>
    </row>
    <row r="163" spans="1:6" ht="15">
      <c r="A163" s="64"/>
      <c r="B163" s="105"/>
    </row>
    <row r="164" spans="1:6" ht="15">
      <c r="A164" s="64">
        <v>3</v>
      </c>
      <c r="B164" s="111" t="s">
        <v>271</v>
      </c>
    </row>
    <row r="165" spans="1:6" ht="143.25">
      <c r="A165" s="64"/>
      <c r="B165" s="106" t="s">
        <v>624</v>
      </c>
    </row>
    <row r="166" spans="1:6" ht="15">
      <c r="A166" s="64" t="s">
        <v>85</v>
      </c>
      <c r="B166" s="106" t="s">
        <v>280</v>
      </c>
    </row>
    <row r="167" spans="1:6" ht="15">
      <c r="A167" s="64" t="s">
        <v>174</v>
      </c>
      <c r="B167" s="106" t="s">
        <v>272</v>
      </c>
    </row>
    <row r="168" spans="1:6" ht="28.5">
      <c r="A168" s="64" t="s">
        <v>281</v>
      </c>
      <c r="B168" s="105" t="s">
        <v>625</v>
      </c>
      <c r="C168" s="72" t="s">
        <v>26</v>
      </c>
      <c r="D168" s="68">
        <v>10</v>
      </c>
      <c r="E168" s="1272"/>
      <c r="F168" s="73">
        <f t="shared" ref="F168:F170" si="4">E168*D168</f>
        <v>0</v>
      </c>
    </row>
    <row r="169" spans="1:6" ht="15">
      <c r="A169" s="64" t="s">
        <v>282</v>
      </c>
      <c r="B169" s="105" t="s">
        <v>284</v>
      </c>
      <c r="C169" s="72" t="s">
        <v>26</v>
      </c>
      <c r="D169" s="68">
        <v>6.5</v>
      </c>
      <c r="E169" s="1272"/>
      <c r="F169" s="73">
        <f t="shared" si="4"/>
        <v>0</v>
      </c>
    </row>
    <row r="170" spans="1:6" ht="15">
      <c r="A170" s="64" t="s">
        <v>283</v>
      </c>
      <c r="B170" s="105" t="s">
        <v>603</v>
      </c>
      <c r="C170" s="72" t="s">
        <v>59</v>
      </c>
      <c r="D170" s="68">
        <v>10</v>
      </c>
      <c r="E170" s="1272"/>
      <c r="F170" s="73">
        <f t="shared" si="4"/>
        <v>0</v>
      </c>
    </row>
    <row r="171" spans="1:6" ht="15">
      <c r="A171" s="64" t="s">
        <v>231</v>
      </c>
      <c r="B171" s="106" t="s">
        <v>273</v>
      </c>
    </row>
    <row r="172" spans="1:6" ht="15">
      <c r="A172" s="64" t="s">
        <v>285</v>
      </c>
      <c r="B172" s="105" t="s">
        <v>626</v>
      </c>
      <c r="C172" s="72" t="s">
        <v>26</v>
      </c>
      <c r="D172" s="68">
        <v>60</v>
      </c>
      <c r="E172" s="1272"/>
      <c r="F172" s="73">
        <f t="shared" ref="F172:F176" si="5">E172*D172</f>
        <v>0</v>
      </c>
    </row>
    <row r="173" spans="1:6" ht="15">
      <c r="A173" s="64" t="s">
        <v>286</v>
      </c>
      <c r="B173" s="105" t="s">
        <v>627</v>
      </c>
      <c r="C173" s="72" t="s">
        <v>26</v>
      </c>
      <c r="D173" s="68">
        <v>31</v>
      </c>
      <c r="E173" s="1272"/>
      <c r="F173" s="73">
        <f t="shared" ref="F173" si="6">E173*D173</f>
        <v>0</v>
      </c>
    </row>
    <row r="174" spans="1:6" ht="15">
      <c r="A174" s="64" t="s">
        <v>287</v>
      </c>
      <c r="B174" s="105" t="s">
        <v>288</v>
      </c>
      <c r="C174" s="72" t="s">
        <v>26</v>
      </c>
      <c r="D174" s="68">
        <v>61</v>
      </c>
      <c r="E174" s="1272"/>
      <c r="F174" s="73">
        <f t="shared" si="5"/>
        <v>0</v>
      </c>
    </row>
    <row r="175" spans="1:6" ht="15">
      <c r="A175" s="64" t="s">
        <v>283</v>
      </c>
      <c r="B175" s="105" t="s">
        <v>603</v>
      </c>
      <c r="C175" s="72" t="s">
        <v>59</v>
      </c>
      <c r="D175" s="68">
        <v>116</v>
      </c>
      <c r="E175" s="1272"/>
      <c r="F175" s="73">
        <f t="shared" si="5"/>
        <v>0</v>
      </c>
    </row>
    <row r="176" spans="1:6" ht="15">
      <c r="A176" s="64" t="s">
        <v>292</v>
      </c>
      <c r="B176" s="105" t="s">
        <v>604</v>
      </c>
      <c r="C176" s="72" t="s">
        <v>59</v>
      </c>
      <c r="D176" s="68">
        <v>21</v>
      </c>
      <c r="E176" s="1272"/>
      <c r="F176" s="73">
        <f t="shared" si="5"/>
        <v>0</v>
      </c>
    </row>
    <row r="177" spans="1:6" ht="28.5">
      <c r="A177" s="64" t="s">
        <v>153</v>
      </c>
      <c r="B177" s="106" t="s">
        <v>2193</v>
      </c>
    </row>
    <row r="178" spans="1:6" ht="78.75" customHeight="1">
      <c r="A178" s="64" t="s">
        <v>290</v>
      </c>
      <c r="B178" s="106" t="s">
        <v>2194</v>
      </c>
    </row>
    <row r="179" spans="1:6" ht="82.5" customHeight="1">
      <c r="A179" s="64"/>
      <c r="B179" s="106" t="s">
        <v>2196</v>
      </c>
    </row>
    <row r="180" spans="1:6" ht="79.5" customHeight="1">
      <c r="A180" s="64"/>
      <c r="B180" s="105" t="s">
        <v>165</v>
      </c>
    </row>
    <row r="181" spans="1:6" ht="42.75">
      <c r="A181" s="64" t="s">
        <v>294</v>
      </c>
      <c r="B181" s="105" t="s">
        <v>160</v>
      </c>
    </row>
    <row r="182" spans="1:6" ht="28.5">
      <c r="A182" s="64" t="s">
        <v>295</v>
      </c>
      <c r="B182" s="105" t="s">
        <v>159</v>
      </c>
    </row>
    <row r="183" spans="1:6" ht="28.5">
      <c r="A183" s="64" t="s">
        <v>296</v>
      </c>
      <c r="B183" s="106" t="s">
        <v>161</v>
      </c>
    </row>
    <row r="184" spans="1:6" ht="28.5">
      <c r="A184" s="64" t="s">
        <v>297</v>
      </c>
      <c r="B184" s="106" t="s">
        <v>163</v>
      </c>
    </row>
    <row r="185" spans="1:6" ht="54.75" customHeight="1">
      <c r="A185" s="64" t="s">
        <v>298</v>
      </c>
      <c r="B185" s="105" t="s">
        <v>2199</v>
      </c>
    </row>
    <row r="186" spans="1:6" ht="98.25" customHeight="1">
      <c r="A186" s="64" t="s">
        <v>291</v>
      </c>
      <c r="B186" s="106" t="s">
        <v>2197</v>
      </c>
    </row>
    <row r="187" spans="1:6" ht="81.75" customHeight="1">
      <c r="A187" s="64"/>
      <c r="B187" s="106" t="s">
        <v>2198</v>
      </c>
    </row>
    <row r="188" spans="1:6" ht="15">
      <c r="A188" s="64"/>
      <c r="B188" s="106" t="s">
        <v>2195</v>
      </c>
      <c r="C188" s="72" t="s">
        <v>23</v>
      </c>
      <c r="D188" s="68">
        <v>1</v>
      </c>
      <c r="E188" s="1272"/>
      <c r="F188" s="73">
        <f t="shared" ref="F188" si="7">E188*D188</f>
        <v>0</v>
      </c>
    </row>
    <row r="189" spans="1:6" ht="15">
      <c r="A189" s="64">
        <v>4</v>
      </c>
      <c r="B189" s="106" t="s">
        <v>289</v>
      </c>
    </row>
    <row r="190" spans="1:6" ht="42.75">
      <c r="A190" s="64"/>
      <c r="B190" s="106" t="s">
        <v>293</v>
      </c>
    </row>
    <row r="191" spans="1:6" ht="44.25">
      <c r="A191" s="64" t="s">
        <v>91</v>
      </c>
      <c r="B191" s="105" t="s">
        <v>628</v>
      </c>
      <c r="C191" s="72" t="s">
        <v>59</v>
      </c>
      <c r="D191" s="68">
        <v>40</v>
      </c>
      <c r="E191" s="1272"/>
      <c r="F191" s="73">
        <f t="shared" ref="F191:F192" si="8">E191*D191</f>
        <v>0</v>
      </c>
    </row>
    <row r="192" spans="1:6" ht="29.25">
      <c r="A192" s="64" t="s">
        <v>92</v>
      </c>
      <c r="B192" s="105" t="s">
        <v>572</v>
      </c>
      <c r="C192" s="72" t="s">
        <v>59</v>
      </c>
      <c r="D192" s="68">
        <v>40</v>
      </c>
      <c r="E192" s="1272"/>
      <c r="F192" s="73">
        <f t="shared" si="8"/>
        <v>0</v>
      </c>
    </row>
    <row r="193" spans="1:6" ht="15">
      <c r="A193" s="64"/>
      <c r="B193" s="106"/>
    </row>
    <row r="194" spans="1:6" ht="15">
      <c r="A194" s="64">
        <v>5</v>
      </c>
      <c r="B194" s="111" t="s">
        <v>274</v>
      </c>
    </row>
    <row r="195" spans="1:6" ht="102">
      <c r="A195" s="64"/>
      <c r="B195" s="106" t="s">
        <v>585</v>
      </c>
    </row>
    <row r="196" spans="1:6" ht="15">
      <c r="A196" s="64" t="s">
        <v>236</v>
      </c>
      <c r="B196" s="105" t="s">
        <v>233</v>
      </c>
      <c r="C196" s="72" t="s">
        <v>26</v>
      </c>
      <c r="D196" s="68">
        <v>12</v>
      </c>
      <c r="E196" s="1272"/>
      <c r="F196" s="73">
        <f t="shared" ref="F196:F200" si="9">E196*D196</f>
        <v>0</v>
      </c>
    </row>
    <row r="197" spans="1:6" ht="28.5">
      <c r="A197" s="64" t="s">
        <v>238</v>
      </c>
      <c r="B197" s="105" t="s">
        <v>629</v>
      </c>
      <c r="C197" s="72" t="s">
        <v>26</v>
      </c>
      <c r="D197" s="68">
        <v>5</v>
      </c>
      <c r="E197" s="1272"/>
      <c r="F197" s="73">
        <f t="shared" si="9"/>
        <v>0</v>
      </c>
    </row>
    <row r="198" spans="1:6" ht="15">
      <c r="A198" s="64" t="s">
        <v>299</v>
      </c>
      <c r="B198" s="105" t="s">
        <v>234</v>
      </c>
      <c r="C198" s="72" t="s">
        <v>26</v>
      </c>
      <c r="D198" s="68">
        <v>15</v>
      </c>
      <c r="E198" s="1272"/>
      <c r="F198" s="73">
        <f t="shared" si="9"/>
        <v>0</v>
      </c>
    </row>
    <row r="199" spans="1:6" ht="29.25">
      <c r="A199" s="64" t="s">
        <v>300</v>
      </c>
      <c r="B199" s="105" t="s">
        <v>576</v>
      </c>
      <c r="C199" s="72" t="s">
        <v>59</v>
      </c>
      <c r="D199" s="68">
        <v>5</v>
      </c>
      <c r="E199" s="1272"/>
      <c r="F199" s="73">
        <f t="shared" si="9"/>
        <v>0</v>
      </c>
    </row>
    <row r="200" spans="1:6" ht="71.25">
      <c r="A200" s="64" t="s">
        <v>301</v>
      </c>
      <c r="B200" s="106" t="s">
        <v>275</v>
      </c>
      <c r="C200" s="72" t="s">
        <v>59</v>
      </c>
      <c r="D200" s="68">
        <v>9</v>
      </c>
      <c r="E200" s="1272"/>
      <c r="F200" s="73">
        <f t="shared" si="9"/>
        <v>0</v>
      </c>
    </row>
    <row r="201" spans="1:6" ht="15">
      <c r="A201" s="64"/>
      <c r="B201" s="106"/>
    </row>
    <row r="202" spans="1:6" ht="15">
      <c r="A202" s="64">
        <v>6</v>
      </c>
      <c r="B202" s="111" t="s">
        <v>276</v>
      </c>
    </row>
    <row r="203" spans="1:6" ht="115.5">
      <c r="A203" s="64"/>
      <c r="B203" s="106" t="s">
        <v>630</v>
      </c>
    </row>
    <row r="204" spans="1:6" ht="15">
      <c r="A204" s="64" t="s">
        <v>239</v>
      </c>
      <c r="B204" s="105" t="s">
        <v>237</v>
      </c>
      <c r="C204" s="72" t="s">
        <v>26</v>
      </c>
      <c r="D204" s="68">
        <v>5.0999999999999996</v>
      </c>
      <c r="E204" s="1272"/>
      <c r="F204" s="73">
        <f t="shared" ref="F204:F205" si="10">E204*D204</f>
        <v>0</v>
      </c>
    </row>
    <row r="205" spans="1:6" ht="43.5">
      <c r="A205" s="64" t="s">
        <v>240</v>
      </c>
      <c r="B205" s="106" t="s">
        <v>631</v>
      </c>
      <c r="C205" s="72" t="s">
        <v>59</v>
      </c>
      <c r="D205" s="68">
        <v>22</v>
      </c>
      <c r="E205" s="1272"/>
      <c r="F205" s="73">
        <f t="shared" si="10"/>
        <v>0</v>
      </c>
    </row>
    <row r="206" spans="1:6" ht="15">
      <c r="A206" s="64"/>
      <c r="B206" s="111"/>
    </row>
    <row r="207" spans="1:6" ht="28.5">
      <c r="A207" s="64">
        <v>7</v>
      </c>
      <c r="B207" s="106" t="s">
        <v>66</v>
      </c>
    </row>
    <row r="208" spans="1:6" ht="172.5">
      <c r="A208" s="64"/>
      <c r="B208" s="106" t="s">
        <v>579</v>
      </c>
    </row>
    <row r="209" spans="1:6" ht="28.5">
      <c r="A209" s="64"/>
      <c r="B209" s="106" t="s">
        <v>277</v>
      </c>
    </row>
    <row r="210" spans="1:6" ht="86.25">
      <c r="A210" s="64" t="s">
        <v>241</v>
      </c>
      <c r="B210" s="105" t="s">
        <v>580</v>
      </c>
      <c r="C210" s="72" t="s">
        <v>28</v>
      </c>
      <c r="D210" s="68">
        <v>1</v>
      </c>
      <c r="E210" s="1272"/>
      <c r="F210" s="73">
        <f>E210*D210</f>
        <v>0</v>
      </c>
    </row>
    <row r="211" spans="1:6" ht="72.75">
      <c r="A211" s="64" t="s">
        <v>253</v>
      </c>
      <c r="B211" s="105" t="s">
        <v>581</v>
      </c>
      <c r="C211" s="72" t="s">
        <v>28</v>
      </c>
      <c r="D211" s="68">
        <v>1</v>
      </c>
      <c r="E211" s="1272"/>
      <c r="F211" s="73">
        <f>E211*D211</f>
        <v>0</v>
      </c>
    </row>
    <row r="212" spans="1:6" ht="15">
      <c r="A212" s="64" t="s">
        <v>251</v>
      </c>
      <c r="B212" s="105" t="s">
        <v>252</v>
      </c>
    </row>
    <row r="213" spans="1:6" ht="15">
      <c r="A213" s="83"/>
      <c r="B213" s="77" t="s">
        <v>67</v>
      </c>
      <c r="C213" s="78"/>
      <c r="D213" s="79"/>
      <c r="E213" s="80"/>
      <c r="F213" s="81">
        <f>SUM(F146:F211)</f>
        <v>0</v>
      </c>
    </row>
    <row r="215" spans="1:6" ht="15">
      <c r="A215" s="64" t="s">
        <v>154</v>
      </c>
      <c r="B215" s="92" t="s">
        <v>20</v>
      </c>
      <c r="C215" s="102"/>
      <c r="D215" s="73"/>
      <c r="F215" s="103"/>
    </row>
    <row r="216" spans="1:6" s="112" customFormat="1" ht="60">
      <c r="A216" s="64" t="s">
        <v>64</v>
      </c>
      <c r="B216" s="92" t="s">
        <v>68</v>
      </c>
      <c r="C216" s="72"/>
      <c r="D216" s="68"/>
      <c r="E216" s="73"/>
      <c r="F216" s="73"/>
    </row>
    <row r="217" spans="1:6" ht="42.75">
      <c r="A217" s="64">
        <v>1</v>
      </c>
      <c r="B217" s="105" t="s">
        <v>657</v>
      </c>
    </row>
    <row r="218" spans="1:6" ht="15">
      <c r="A218" s="64" t="s">
        <v>71</v>
      </c>
      <c r="B218" s="105" t="s">
        <v>658</v>
      </c>
      <c r="C218" s="72" t="s">
        <v>28</v>
      </c>
      <c r="D218" s="68">
        <v>1</v>
      </c>
      <c r="E218" s="1272"/>
      <c r="F218" s="73">
        <f>E218*D218</f>
        <v>0</v>
      </c>
    </row>
    <row r="219" spans="1:6" ht="15">
      <c r="A219" s="83"/>
      <c r="B219" s="77" t="s">
        <v>659</v>
      </c>
      <c r="C219" s="78"/>
      <c r="D219" s="79"/>
      <c r="E219" s="80"/>
      <c r="F219" s="81">
        <f>SUM(F218)</f>
        <v>0</v>
      </c>
    </row>
  </sheetData>
  <sheetProtection algorithmName="SHA-512" hashValue="rrFNK1s2mPdJ35Sj5GVB8XXFbMd2ENRoGzkq/z2kk+z1ekuRWHYAZngiHorcINdV57/vNgHv25+xMHQo/LL9Wg==" saltValue="/Gb97877wd2LjRDDGSO4zg==" spinCount="100000" sheet="1"/>
  <mergeCells count="1">
    <mergeCell ref="B22:E22"/>
  </mergeCells>
  <phoneticPr fontId="12" type="noConversion"/>
  <pageMargins left="0.98402777777777772" right="0.19652777777777777" top="1.1111111111111112" bottom="0.74791666666666667" header="0.74791666666666667" footer="0.51180555555555551"/>
  <pageSetup paperSize="9" scale="83" firstPageNumber="0" orientation="portrait" r:id="rId1"/>
  <headerFooter alignWithMargins="0">
    <oddHeader>&amp;L&amp;"Times New Roman,Navadno"&amp;8&amp;F&amp;C&amp;"Times New Roman,Navadno"&amp;12&amp;P/&amp;N&amp;R&amp;"Times New Roman,Navadno"&amp;8&amp;A</oddHeader>
  </headerFooter>
  <rowBreaks count="4" manualBreakCount="4">
    <brk id="23" max="5" man="1"/>
    <brk id="89" max="5" man="1"/>
    <brk id="201" max="5" man="1"/>
    <brk id="214"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G247"/>
  <sheetViews>
    <sheetView view="pageBreakPreview" topLeftCell="A110" zoomScale="70" zoomScaleNormal="110" zoomScaleSheetLayoutView="70" workbookViewId="0">
      <selection activeCell="A114" sqref="A114:F114"/>
    </sheetView>
  </sheetViews>
  <sheetFormatPr defaultColWidth="9" defaultRowHeight="14.25"/>
  <cols>
    <col min="1" max="1" width="9.5" style="74" customWidth="1"/>
    <col min="2" max="2" width="49.375" style="75" customWidth="1"/>
    <col min="3" max="3" width="5.625" style="72" customWidth="1"/>
    <col min="4" max="4" width="9.375" style="68" customWidth="1"/>
    <col min="5" max="5" width="11.75" style="113" customWidth="1"/>
    <col min="6" max="6" width="12.875" style="113" customWidth="1"/>
    <col min="7" max="7" width="10.25" style="82" customWidth="1"/>
    <col min="8" max="11" width="9" style="82"/>
    <col min="12" max="12" width="10.125" style="82" customWidth="1"/>
    <col min="13" max="16384" width="9" style="82"/>
  </cols>
  <sheetData>
    <row r="1" spans="1:7" s="71" customFormat="1" ht="15">
      <c r="A1" s="74"/>
      <c r="B1" s="75"/>
      <c r="C1" s="72"/>
      <c r="D1" s="68"/>
      <c r="E1" s="113"/>
      <c r="F1" s="113"/>
      <c r="G1" s="70"/>
    </row>
    <row r="2" spans="1:7" s="71" customFormat="1" ht="15">
      <c r="A2" s="64"/>
      <c r="B2" s="131" t="s">
        <v>660</v>
      </c>
      <c r="C2" s="72"/>
      <c r="D2" s="68"/>
      <c r="E2" s="113"/>
      <c r="F2" s="113"/>
      <c r="G2" s="70"/>
    </row>
    <row r="3" spans="1:7" s="71" customFormat="1" ht="15">
      <c r="A3" s="74"/>
      <c r="B3" s="75"/>
      <c r="C3" s="72"/>
      <c r="D3" s="68"/>
      <c r="E3" s="113"/>
      <c r="F3" s="113"/>
      <c r="G3" s="70"/>
    </row>
    <row r="4" spans="1:7" ht="15">
      <c r="A4" s="76" t="s">
        <v>133</v>
      </c>
      <c r="B4" s="77" t="s">
        <v>4</v>
      </c>
      <c r="C4" s="78"/>
      <c r="D4" s="79"/>
      <c r="E4" s="115"/>
      <c r="F4" s="116"/>
    </row>
    <row r="5" spans="1:7" ht="15">
      <c r="A5" s="76" t="s">
        <v>134</v>
      </c>
      <c r="B5" s="77" t="s">
        <v>6</v>
      </c>
      <c r="C5" s="78"/>
      <c r="D5" s="79"/>
      <c r="E5" s="115"/>
      <c r="F5" s="116">
        <f>F27</f>
        <v>0</v>
      </c>
    </row>
    <row r="6" spans="1:7" ht="15">
      <c r="A6" s="76" t="s">
        <v>135</v>
      </c>
      <c r="B6" s="77" t="s">
        <v>8</v>
      </c>
      <c r="C6" s="78"/>
      <c r="D6" s="79"/>
      <c r="E6" s="115"/>
      <c r="F6" s="116">
        <f>F33</f>
        <v>0</v>
      </c>
    </row>
    <row r="7" spans="1:7" ht="15">
      <c r="A7" s="76" t="s">
        <v>136</v>
      </c>
      <c r="B7" s="77" t="s">
        <v>10</v>
      </c>
      <c r="C7" s="78"/>
      <c r="D7" s="79"/>
      <c r="E7" s="115"/>
      <c r="F7" s="116">
        <f>F47</f>
        <v>0</v>
      </c>
    </row>
    <row r="8" spans="1:7" ht="15">
      <c r="A8" s="76" t="s">
        <v>70</v>
      </c>
      <c r="B8" s="77" t="s">
        <v>11</v>
      </c>
      <c r="C8" s="78"/>
      <c r="D8" s="79"/>
      <c r="E8" s="115"/>
      <c r="F8" s="116">
        <f>F72</f>
        <v>0</v>
      </c>
    </row>
    <row r="9" spans="1:7" ht="15">
      <c r="A9" s="76" t="s">
        <v>137</v>
      </c>
      <c r="B9" s="77" t="s">
        <v>12</v>
      </c>
      <c r="C9" s="78"/>
      <c r="D9" s="79"/>
      <c r="E9" s="115"/>
      <c r="F9" s="116">
        <f>F90</f>
        <v>0</v>
      </c>
    </row>
    <row r="10" spans="1:7" ht="15">
      <c r="A10" s="76" t="s">
        <v>116</v>
      </c>
      <c r="B10" s="77" t="s">
        <v>13</v>
      </c>
      <c r="C10" s="78"/>
      <c r="D10" s="79"/>
      <c r="E10" s="115"/>
      <c r="F10" s="116">
        <f>F115</f>
        <v>0</v>
      </c>
    </row>
    <row r="11" spans="1:7" ht="15">
      <c r="A11" s="76" t="s">
        <v>138</v>
      </c>
      <c r="B11" s="83" t="s">
        <v>17</v>
      </c>
      <c r="C11" s="78"/>
      <c r="D11" s="79"/>
      <c r="E11" s="115"/>
      <c r="F11" s="116">
        <f>F139</f>
        <v>0</v>
      </c>
    </row>
    <row r="12" spans="1:7" ht="15">
      <c r="A12" s="84"/>
      <c r="B12" s="77" t="s">
        <v>14</v>
      </c>
      <c r="C12" s="78"/>
      <c r="D12" s="85"/>
      <c r="E12" s="115"/>
      <c r="F12" s="116">
        <f>SUM(F5:F11)</f>
        <v>0</v>
      </c>
    </row>
    <row r="13" spans="1:7" ht="15">
      <c r="A13" s="86"/>
      <c r="B13" s="87"/>
      <c r="C13" s="88"/>
      <c r="D13" s="85"/>
      <c r="E13" s="115"/>
      <c r="F13" s="117"/>
    </row>
    <row r="14" spans="1:7" ht="15">
      <c r="A14" s="76" t="s">
        <v>145</v>
      </c>
      <c r="B14" s="77" t="s">
        <v>16</v>
      </c>
      <c r="C14" s="78"/>
      <c r="D14" s="79"/>
      <c r="E14" s="115"/>
      <c r="F14" s="116"/>
    </row>
    <row r="15" spans="1:7" ht="15">
      <c r="A15" s="76" t="s">
        <v>132</v>
      </c>
      <c r="B15" s="77" t="s">
        <v>19</v>
      </c>
      <c r="C15" s="78"/>
      <c r="D15" s="79"/>
      <c r="E15" s="115"/>
      <c r="F15" s="116">
        <f>F211</f>
        <v>0</v>
      </c>
    </row>
    <row r="16" spans="1:7" ht="15">
      <c r="A16" s="76" t="s">
        <v>154</v>
      </c>
      <c r="B16" s="77" t="s">
        <v>20</v>
      </c>
      <c r="C16" s="78"/>
      <c r="D16" s="79"/>
      <c r="E16" s="115"/>
      <c r="F16" s="116">
        <f>F218</f>
        <v>0</v>
      </c>
    </row>
    <row r="17" spans="1:6" ht="15">
      <c r="A17" s="76" t="s">
        <v>226</v>
      </c>
      <c r="B17" s="77" t="s">
        <v>179</v>
      </c>
      <c r="C17" s="78"/>
      <c r="D17" s="79"/>
      <c r="E17" s="115"/>
      <c r="F17" s="116">
        <f>F230</f>
        <v>0</v>
      </c>
    </row>
    <row r="18" spans="1:6" ht="15">
      <c r="A18" s="76" t="s">
        <v>178</v>
      </c>
      <c r="B18" s="77" t="s">
        <v>177</v>
      </c>
      <c r="C18" s="78"/>
      <c r="D18" s="79"/>
      <c r="E18" s="115"/>
      <c r="F18" s="116">
        <f>F236</f>
        <v>0</v>
      </c>
    </row>
    <row r="19" spans="1:6" ht="15">
      <c r="A19" s="84"/>
      <c r="B19" s="77" t="s">
        <v>21</v>
      </c>
      <c r="C19" s="78"/>
      <c r="D19" s="85"/>
      <c r="E19" s="115"/>
      <c r="F19" s="116">
        <f>SUM(F15:F18)</f>
        <v>0</v>
      </c>
    </row>
    <row r="20" spans="1:6" ht="15">
      <c r="A20" s="86"/>
      <c r="B20" s="87"/>
      <c r="C20" s="88"/>
      <c r="D20" s="85"/>
      <c r="E20" s="115"/>
      <c r="F20" s="117"/>
    </row>
    <row r="21" spans="1:6" ht="15">
      <c r="A21" s="84"/>
      <c r="B21" s="77" t="s">
        <v>22</v>
      </c>
      <c r="C21" s="78"/>
      <c r="D21" s="85"/>
      <c r="E21" s="115"/>
      <c r="F21" s="116">
        <f>F19+F12</f>
        <v>0</v>
      </c>
    </row>
    <row r="22" spans="1:6" ht="15">
      <c r="A22" s="64"/>
      <c r="B22" s="1093" t="s">
        <v>1455</v>
      </c>
      <c r="C22" s="97"/>
    </row>
    <row r="23" spans="1:6" ht="15">
      <c r="A23" s="64" t="s">
        <v>212</v>
      </c>
      <c r="B23" s="92" t="s">
        <v>4</v>
      </c>
      <c r="C23" s="93"/>
    </row>
    <row r="24" spans="1:6" ht="15">
      <c r="A24" s="64"/>
      <c r="B24" s="99"/>
      <c r="C24" s="97"/>
    </row>
    <row r="25" spans="1:6" ht="15">
      <c r="A25" s="64" t="s">
        <v>211</v>
      </c>
      <c r="B25" s="92" t="s">
        <v>6</v>
      </c>
      <c r="C25" s="93"/>
    </row>
    <row r="26" spans="1:6" ht="71.25">
      <c r="A26" s="64">
        <v>1</v>
      </c>
      <c r="B26" s="99" t="s">
        <v>69</v>
      </c>
      <c r="C26" s="72" t="s">
        <v>23</v>
      </c>
      <c r="D26" s="68">
        <v>1</v>
      </c>
      <c r="E26" s="1267"/>
      <c r="F26" s="113">
        <f>D26*E26</f>
        <v>0</v>
      </c>
    </row>
    <row r="27" spans="1:6" ht="15">
      <c r="A27" s="83"/>
      <c r="B27" s="77" t="s">
        <v>24</v>
      </c>
      <c r="C27" s="78"/>
      <c r="D27" s="85"/>
      <c r="E27" s="115"/>
      <c r="F27" s="116">
        <f>SUM(F26)</f>
        <v>0</v>
      </c>
    </row>
    <row r="28" spans="1:6" ht="15">
      <c r="A28" s="64"/>
      <c r="B28" s="92"/>
      <c r="C28" s="93"/>
      <c r="F28" s="114"/>
    </row>
    <row r="29" spans="1:6" ht="15">
      <c r="A29" s="64" t="s">
        <v>135</v>
      </c>
      <c r="B29" s="92" t="s">
        <v>8</v>
      </c>
      <c r="C29" s="93"/>
    </row>
    <row r="30" spans="1:6" ht="60">
      <c r="A30" s="64"/>
      <c r="B30" s="92" t="s">
        <v>213</v>
      </c>
      <c r="C30" s="97"/>
    </row>
    <row r="31" spans="1:6" ht="42.75">
      <c r="A31" s="64">
        <v>1</v>
      </c>
      <c r="B31" s="99" t="s">
        <v>27</v>
      </c>
      <c r="C31" s="72" t="s">
        <v>28</v>
      </c>
      <c r="D31" s="68">
        <v>50</v>
      </c>
      <c r="E31" s="1267"/>
      <c r="F31" s="113">
        <f>E31*D31</f>
        <v>0</v>
      </c>
    </row>
    <row r="32" spans="1:6" ht="42.75">
      <c r="A32" s="64">
        <v>2</v>
      </c>
      <c r="B32" s="99" t="s">
        <v>561</v>
      </c>
      <c r="C32" s="97" t="s">
        <v>23</v>
      </c>
      <c r="D32" s="68">
        <v>1</v>
      </c>
      <c r="E32" s="1267"/>
      <c r="F32" s="113">
        <f>E32*D32</f>
        <v>0</v>
      </c>
    </row>
    <row r="33" spans="1:6" ht="15">
      <c r="A33" s="83"/>
      <c r="B33" s="77" t="s">
        <v>29</v>
      </c>
      <c r="C33" s="78"/>
      <c r="D33" s="85"/>
      <c r="E33" s="115"/>
      <c r="F33" s="116">
        <f>SUM(F31:F32)</f>
        <v>0</v>
      </c>
    </row>
    <row r="34" spans="1:6" ht="15">
      <c r="A34" s="64"/>
      <c r="B34" s="92"/>
      <c r="C34" s="93"/>
      <c r="F34" s="114"/>
    </row>
    <row r="35" spans="1:6" ht="15">
      <c r="A35" s="64" t="s">
        <v>136</v>
      </c>
      <c r="B35" s="92" t="s">
        <v>10</v>
      </c>
      <c r="C35" s="93"/>
    </row>
    <row r="36" spans="1:6" ht="42.75">
      <c r="A36" s="64">
        <v>1</v>
      </c>
      <c r="B36" s="99" t="s">
        <v>214</v>
      </c>
    </row>
    <row r="37" spans="1:6" ht="15">
      <c r="A37" s="64" t="s">
        <v>71</v>
      </c>
      <c r="B37" s="99" t="s">
        <v>31</v>
      </c>
      <c r="C37" s="72" t="s">
        <v>32</v>
      </c>
      <c r="D37" s="68">
        <v>450</v>
      </c>
      <c r="E37" s="1267"/>
      <c r="F37" s="113">
        <f>E37*D37</f>
        <v>0</v>
      </c>
    </row>
    <row r="38" spans="1:6" ht="28.5">
      <c r="A38" s="64">
        <v>2</v>
      </c>
      <c r="B38" s="99" t="s">
        <v>33</v>
      </c>
    </row>
    <row r="39" spans="1:6" ht="15">
      <c r="A39" s="64" t="s">
        <v>73</v>
      </c>
      <c r="B39" s="99" t="s">
        <v>31</v>
      </c>
      <c r="C39" s="72" t="s">
        <v>26</v>
      </c>
      <c r="D39" s="68">
        <v>150</v>
      </c>
      <c r="E39" s="1267"/>
      <c r="F39" s="113">
        <f>E39*D39</f>
        <v>0</v>
      </c>
    </row>
    <row r="40" spans="1:6" ht="42.75">
      <c r="A40" s="64">
        <v>3</v>
      </c>
      <c r="B40" s="99" t="s">
        <v>34</v>
      </c>
      <c r="C40" s="72" t="s">
        <v>32</v>
      </c>
      <c r="D40" s="68">
        <v>200</v>
      </c>
      <c r="E40" s="1267"/>
      <c r="F40" s="113">
        <f>E40*D40</f>
        <v>0</v>
      </c>
    </row>
    <row r="41" spans="1:6" ht="28.5">
      <c r="A41" s="64">
        <v>4</v>
      </c>
      <c r="B41" s="99" t="s">
        <v>215</v>
      </c>
      <c r="D41" s="100"/>
    </row>
    <row r="42" spans="1:6" ht="15">
      <c r="A42" s="64" t="s">
        <v>91</v>
      </c>
      <c r="B42" s="99" t="s">
        <v>36</v>
      </c>
      <c r="C42" s="72" t="s">
        <v>32</v>
      </c>
      <c r="D42" s="68">
        <v>160</v>
      </c>
      <c r="E42" s="1267"/>
      <c r="F42" s="113">
        <f>E42*D42</f>
        <v>0</v>
      </c>
    </row>
    <row r="43" spans="1:6" ht="28.5">
      <c r="A43" s="64" t="s">
        <v>92</v>
      </c>
      <c r="B43" s="99" t="s">
        <v>37</v>
      </c>
      <c r="C43" s="72" t="s">
        <v>26</v>
      </c>
      <c r="D43" s="68">
        <v>250</v>
      </c>
      <c r="E43" s="1267"/>
      <c r="F43" s="113">
        <f>E43*D43</f>
        <v>0</v>
      </c>
    </row>
    <row r="44" spans="1:6" ht="85.5">
      <c r="A44" s="64" t="s">
        <v>93</v>
      </c>
      <c r="B44" s="99" t="s">
        <v>38</v>
      </c>
      <c r="C44" s="72" t="s">
        <v>32</v>
      </c>
      <c r="D44" s="68">
        <v>150</v>
      </c>
      <c r="E44" s="1267"/>
      <c r="F44" s="113">
        <f>E44*D44</f>
        <v>0</v>
      </c>
    </row>
    <row r="45" spans="1:6" ht="28.5">
      <c r="A45" s="64">
        <v>5</v>
      </c>
      <c r="B45" s="99" t="s">
        <v>39</v>
      </c>
      <c r="C45" s="72" t="s">
        <v>23</v>
      </c>
      <c r="D45" s="68">
        <v>1</v>
      </c>
      <c r="E45" s="1267"/>
      <c r="F45" s="113">
        <f>E45*D45</f>
        <v>0</v>
      </c>
    </row>
    <row r="46" spans="1:6" ht="15">
      <c r="A46" s="64"/>
      <c r="B46" s="99"/>
      <c r="D46" s="101"/>
    </row>
    <row r="47" spans="1:6" ht="15">
      <c r="A47" s="83"/>
      <c r="B47" s="77" t="s">
        <v>40</v>
      </c>
      <c r="C47" s="78"/>
      <c r="D47" s="85"/>
      <c r="E47" s="115"/>
      <c r="F47" s="116">
        <f>SUM(F37:F46)</f>
        <v>0</v>
      </c>
    </row>
    <row r="48" spans="1:6" ht="15">
      <c r="A48" s="64"/>
      <c r="B48" s="92"/>
      <c r="C48" s="93"/>
      <c r="F48" s="114"/>
    </row>
    <row r="49" spans="1:6" ht="15">
      <c r="A49" s="64" t="s">
        <v>70</v>
      </c>
      <c r="B49" s="92" t="s">
        <v>11</v>
      </c>
      <c r="C49" s="93"/>
    </row>
    <row r="50" spans="1:6" ht="42.75">
      <c r="A50" s="64">
        <v>1</v>
      </c>
      <c r="B50" s="99" t="s">
        <v>72</v>
      </c>
    </row>
    <row r="51" spans="1:6" ht="15">
      <c r="A51" s="64" t="s">
        <v>71</v>
      </c>
      <c r="B51" s="99" t="s">
        <v>41</v>
      </c>
      <c r="C51" s="72" t="s">
        <v>32</v>
      </c>
      <c r="D51" s="68">
        <v>17</v>
      </c>
      <c r="E51" s="785"/>
      <c r="F51" s="113">
        <f>E51*D51</f>
        <v>0</v>
      </c>
    </row>
    <row r="52" spans="1:6" ht="15">
      <c r="A52" s="64"/>
      <c r="B52" s="99"/>
    </row>
    <row r="53" spans="1:6" ht="28.5">
      <c r="A53" s="64">
        <v>2</v>
      </c>
      <c r="B53" s="99" t="s">
        <v>42</v>
      </c>
    </row>
    <row r="54" spans="1:6" ht="28.5">
      <c r="A54" s="64"/>
      <c r="B54" s="99" t="s">
        <v>78</v>
      </c>
    </row>
    <row r="55" spans="1:6" ht="57">
      <c r="A55" s="64"/>
      <c r="B55" s="99" t="s">
        <v>79</v>
      </c>
    </row>
    <row r="56" spans="1:6" ht="15">
      <c r="A56" s="64" t="s">
        <v>73</v>
      </c>
      <c r="B56" s="99" t="s">
        <v>81</v>
      </c>
    </row>
    <row r="57" spans="1:6" ht="15">
      <c r="A57" s="64" t="s">
        <v>74</v>
      </c>
      <c r="B57" s="99" t="s">
        <v>184</v>
      </c>
      <c r="C57" s="72" t="s">
        <v>32</v>
      </c>
      <c r="D57" s="68">
        <v>95</v>
      </c>
      <c r="E57" s="1267"/>
      <c r="F57" s="113">
        <f t="shared" ref="F57:F64" si="0">E57*D57</f>
        <v>0</v>
      </c>
    </row>
    <row r="58" spans="1:6" ht="15">
      <c r="A58" s="64" t="s">
        <v>75</v>
      </c>
      <c r="B58" s="99" t="s">
        <v>168</v>
      </c>
      <c r="C58" s="72" t="s">
        <v>32</v>
      </c>
      <c r="D58" s="68">
        <v>8</v>
      </c>
      <c r="E58" s="1267"/>
      <c r="F58" s="113">
        <f t="shared" si="0"/>
        <v>0</v>
      </c>
    </row>
    <row r="59" spans="1:6" ht="15">
      <c r="A59" s="64" t="s">
        <v>82</v>
      </c>
      <c r="B59" s="99" t="s">
        <v>169</v>
      </c>
      <c r="C59" s="72" t="s">
        <v>32</v>
      </c>
      <c r="D59" s="68">
        <v>8</v>
      </c>
      <c r="E59" s="1267"/>
      <c r="F59" s="113">
        <f t="shared" si="0"/>
        <v>0</v>
      </c>
    </row>
    <row r="60" spans="1:6" ht="15">
      <c r="A60" s="64" t="s">
        <v>87</v>
      </c>
      <c r="B60" s="99" t="s">
        <v>83</v>
      </c>
      <c r="C60" s="72" t="s">
        <v>32</v>
      </c>
      <c r="D60" s="68">
        <v>54</v>
      </c>
      <c r="E60" s="1267"/>
      <c r="F60" s="113">
        <f t="shared" si="0"/>
        <v>0</v>
      </c>
    </row>
    <row r="61" spans="1:6" ht="15">
      <c r="A61" s="64" t="s">
        <v>89</v>
      </c>
      <c r="B61" s="99" t="s">
        <v>167</v>
      </c>
      <c r="C61" s="72" t="s">
        <v>32</v>
      </c>
      <c r="D61" s="68">
        <v>3</v>
      </c>
      <c r="E61" s="1267"/>
      <c r="F61" s="113">
        <f t="shared" si="0"/>
        <v>0</v>
      </c>
    </row>
    <row r="62" spans="1:6" ht="15">
      <c r="A62" s="64" t="s">
        <v>150</v>
      </c>
      <c r="B62" s="99" t="s">
        <v>88</v>
      </c>
      <c r="C62" s="72" t="s">
        <v>32</v>
      </c>
      <c r="D62" s="68">
        <v>3</v>
      </c>
      <c r="E62" s="1267"/>
      <c r="F62" s="113">
        <f t="shared" si="0"/>
        <v>0</v>
      </c>
    </row>
    <row r="63" spans="1:6" ht="15">
      <c r="A63" s="64" t="s">
        <v>151</v>
      </c>
      <c r="B63" s="99" t="s">
        <v>90</v>
      </c>
      <c r="C63" s="72" t="s">
        <v>32</v>
      </c>
      <c r="D63" s="68">
        <v>4</v>
      </c>
      <c r="E63" s="1267"/>
      <c r="F63" s="113">
        <f t="shared" si="0"/>
        <v>0</v>
      </c>
    </row>
    <row r="64" spans="1:6" ht="15">
      <c r="A64" s="64" t="s">
        <v>152</v>
      </c>
      <c r="B64" s="99" t="s">
        <v>166</v>
      </c>
      <c r="C64" s="72" t="s">
        <v>32</v>
      </c>
      <c r="D64" s="68">
        <v>10</v>
      </c>
      <c r="E64" s="1267"/>
      <c r="F64" s="113">
        <f t="shared" si="0"/>
        <v>0</v>
      </c>
    </row>
    <row r="65" spans="1:6" ht="42.75">
      <c r="A65" s="64" t="s">
        <v>76</v>
      </c>
      <c r="B65" s="99" t="s">
        <v>304</v>
      </c>
    </row>
    <row r="66" spans="1:6" ht="57">
      <c r="A66" s="64" t="s">
        <v>77</v>
      </c>
      <c r="B66" s="99" t="s">
        <v>156</v>
      </c>
      <c r="C66" s="72" t="s">
        <v>32</v>
      </c>
      <c r="D66" s="68">
        <v>33</v>
      </c>
      <c r="E66" s="1267"/>
      <c r="F66" s="113">
        <f>E66*D66</f>
        <v>0</v>
      </c>
    </row>
    <row r="67" spans="1:6" ht="28.5">
      <c r="A67" s="64">
        <v>4</v>
      </c>
      <c r="B67" s="99" t="s">
        <v>43</v>
      </c>
    </row>
    <row r="68" spans="1:6" ht="15">
      <c r="A68" s="64" t="s">
        <v>91</v>
      </c>
      <c r="B68" s="99" t="s">
        <v>44</v>
      </c>
      <c r="C68" s="72" t="s">
        <v>45</v>
      </c>
      <c r="D68" s="68">
        <v>9196</v>
      </c>
      <c r="E68" s="1267"/>
      <c r="F68" s="113">
        <f>E68*D68</f>
        <v>0</v>
      </c>
    </row>
    <row r="69" spans="1:6" ht="15">
      <c r="A69" s="64" t="s">
        <v>92</v>
      </c>
      <c r="B69" s="99" t="s">
        <v>46</v>
      </c>
      <c r="C69" s="72" t="s">
        <v>45</v>
      </c>
      <c r="D69" s="68">
        <v>1356</v>
      </c>
      <c r="E69" s="1267"/>
      <c r="F69" s="113">
        <f>E69*D69</f>
        <v>0</v>
      </c>
    </row>
    <row r="70" spans="1:6" ht="15">
      <c r="A70" s="64" t="s">
        <v>93</v>
      </c>
      <c r="B70" s="99" t="s">
        <v>47</v>
      </c>
      <c r="C70" s="72" t="s">
        <v>45</v>
      </c>
      <c r="D70" s="68">
        <v>2190</v>
      </c>
      <c r="E70" s="1267"/>
      <c r="F70" s="113">
        <f>E70*D70</f>
        <v>0</v>
      </c>
    </row>
    <row r="71" spans="1:6" ht="15">
      <c r="A71" s="64"/>
      <c r="B71" s="99"/>
      <c r="D71" s="101"/>
    </row>
    <row r="72" spans="1:6" ht="15">
      <c r="A72" s="83"/>
      <c r="B72" s="77" t="s">
        <v>48</v>
      </c>
      <c r="C72" s="78"/>
      <c r="D72" s="85"/>
      <c r="E72" s="115"/>
      <c r="F72" s="116">
        <f>SUM(F50:F71)</f>
        <v>0</v>
      </c>
    </row>
    <row r="74" spans="1:6" ht="15">
      <c r="A74" s="64" t="s">
        <v>94</v>
      </c>
      <c r="B74" s="92" t="s">
        <v>12</v>
      </c>
      <c r="C74" s="93"/>
    </row>
    <row r="75" spans="1:6" ht="15">
      <c r="A75" s="64">
        <v>1</v>
      </c>
      <c r="B75" s="99" t="s">
        <v>49</v>
      </c>
    </row>
    <row r="76" spans="1:6" ht="15">
      <c r="A76" s="64" t="s">
        <v>71</v>
      </c>
      <c r="B76" s="99" t="s">
        <v>95</v>
      </c>
      <c r="C76" s="72" t="s">
        <v>26</v>
      </c>
      <c r="D76" s="68">
        <v>298</v>
      </c>
      <c r="E76" s="1267"/>
      <c r="F76" s="113">
        <f t="shared" ref="F76:F84" si="1">E76*D76</f>
        <v>0</v>
      </c>
    </row>
    <row r="77" spans="1:6" ht="15">
      <c r="A77" s="64" t="s">
        <v>96</v>
      </c>
      <c r="B77" s="99" t="s">
        <v>170</v>
      </c>
      <c r="C77" s="72" t="s">
        <v>26</v>
      </c>
      <c r="D77" s="68">
        <v>35</v>
      </c>
      <c r="E77" s="1267"/>
      <c r="F77" s="113">
        <f t="shared" si="1"/>
        <v>0</v>
      </c>
    </row>
    <row r="78" spans="1:6" ht="15">
      <c r="A78" s="64" t="s">
        <v>98</v>
      </c>
      <c r="B78" s="99" t="s">
        <v>99</v>
      </c>
      <c r="C78" s="72" t="s">
        <v>26</v>
      </c>
      <c r="D78" s="68">
        <v>965</v>
      </c>
      <c r="E78" s="1267"/>
      <c r="F78" s="113">
        <f t="shared" si="1"/>
        <v>0</v>
      </c>
    </row>
    <row r="79" spans="1:6" ht="28.5">
      <c r="A79" s="64" t="s">
        <v>100</v>
      </c>
      <c r="B79" s="99" t="s">
        <v>216</v>
      </c>
      <c r="C79" s="72" t="s">
        <v>26</v>
      </c>
      <c r="D79" s="68">
        <v>9</v>
      </c>
      <c r="E79" s="1267"/>
      <c r="F79" s="113">
        <f t="shared" si="1"/>
        <v>0</v>
      </c>
    </row>
    <row r="80" spans="1:6" ht="15">
      <c r="A80" s="64" t="s">
        <v>102</v>
      </c>
      <c r="B80" s="99" t="s">
        <v>171</v>
      </c>
      <c r="C80" s="72" t="s">
        <v>26</v>
      </c>
      <c r="D80" s="68">
        <v>62</v>
      </c>
      <c r="E80" s="1267"/>
      <c r="F80" s="113">
        <f t="shared" si="1"/>
        <v>0</v>
      </c>
    </row>
    <row r="81" spans="1:6" ht="15">
      <c r="A81" s="64" t="s">
        <v>104</v>
      </c>
      <c r="B81" s="99" t="s">
        <v>172</v>
      </c>
      <c r="C81" s="72" t="s">
        <v>26</v>
      </c>
      <c r="D81" s="68">
        <v>52</v>
      </c>
      <c r="E81" s="1267"/>
      <c r="F81" s="113">
        <f t="shared" si="1"/>
        <v>0</v>
      </c>
    </row>
    <row r="82" spans="1:6" ht="15">
      <c r="A82" s="64" t="s">
        <v>106</v>
      </c>
      <c r="B82" s="99" t="s">
        <v>185</v>
      </c>
      <c r="C82" s="72" t="s">
        <v>26</v>
      </c>
      <c r="D82" s="68">
        <v>4</v>
      </c>
      <c r="E82" s="1267"/>
      <c r="F82" s="113">
        <f t="shared" si="1"/>
        <v>0</v>
      </c>
    </row>
    <row r="83" spans="1:6" ht="15">
      <c r="A83" s="64" t="s">
        <v>108</v>
      </c>
      <c r="B83" s="99" t="s">
        <v>112</v>
      </c>
      <c r="C83" s="72" t="s">
        <v>26</v>
      </c>
      <c r="D83" s="68">
        <v>20</v>
      </c>
      <c r="E83" s="1267"/>
      <c r="F83" s="113">
        <f t="shared" si="1"/>
        <v>0</v>
      </c>
    </row>
    <row r="84" spans="1:6" ht="28.5">
      <c r="A84" s="64" t="s">
        <v>109</v>
      </c>
      <c r="B84" s="99" t="s">
        <v>115</v>
      </c>
      <c r="C84" s="72" t="s">
        <v>59</v>
      </c>
      <c r="D84" s="68">
        <v>40</v>
      </c>
      <c r="E84" s="1267"/>
      <c r="F84" s="113">
        <f t="shared" si="1"/>
        <v>0</v>
      </c>
    </row>
    <row r="85" spans="1:6" ht="15">
      <c r="A85" s="64">
        <v>2</v>
      </c>
      <c r="B85" s="99" t="s">
        <v>50</v>
      </c>
    </row>
    <row r="86" spans="1:6" ht="171">
      <c r="A86" s="64"/>
      <c r="B86" s="99" t="s">
        <v>51</v>
      </c>
    </row>
    <row r="87" spans="1:6" ht="15">
      <c r="A87" s="64" t="s">
        <v>73</v>
      </c>
      <c r="B87" s="99" t="s">
        <v>113</v>
      </c>
      <c r="C87" s="72" t="s">
        <v>26</v>
      </c>
      <c r="D87" s="68">
        <v>15</v>
      </c>
      <c r="E87" s="1267"/>
      <c r="F87" s="113">
        <f>E87*D87</f>
        <v>0</v>
      </c>
    </row>
    <row r="88" spans="1:6" ht="43.5">
      <c r="A88" s="64" t="s">
        <v>76</v>
      </c>
      <c r="B88" s="99" t="s">
        <v>607</v>
      </c>
      <c r="C88" s="72" t="s">
        <v>26</v>
      </c>
      <c r="D88" s="68">
        <v>95</v>
      </c>
      <c r="E88" s="1267"/>
      <c r="F88" s="113">
        <f>E88*D88</f>
        <v>0</v>
      </c>
    </row>
    <row r="89" spans="1:6" ht="15">
      <c r="A89" s="64"/>
      <c r="B89" s="99"/>
      <c r="D89" s="101"/>
    </row>
    <row r="90" spans="1:6" ht="15">
      <c r="A90" s="83"/>
      <c r="B90" s="77" t="s">
        <v>52</v>
      </c>
      <c r="C90" s="78"/>
      <c r="D90" s="85"/>
      <c r="E90" s="115"/>
      <c r="F90" s="116">
        <f>SUM(F75:F89)</f>
        <v>0</v>
      </c>
    </row>
    <row r="92" spans="1:6" ht="15">
      <c r="A92" s="64" t="s">
        <v>116</v>
      </c>
      <c r="B92" s="92" t="s">
        <v>13</v>
      </c>
      <c r="C92" s="93"/>
    </row>
    <row r="93" spans="1:6" ht="28.5">
      <c r="A93" s="64">
        <v>1</v>
      </c>
      <c r="B93" s="99" t="s">
        <v>53</v>
      </c>
      <c r="C93" s="72" t="s">
        <v>23</v>
      </c>
      <c r="D93" s="68">
        <v>1</v>
      </c>
      <c r="E93" s="1267"/>
      <c r="F93" s="113">
        <f>E93*D93</f>
        <v>0</v>
      </c>
    </row>
    <row r="94" spans="1:6" ht="15">
      <c r="A94" s="64">
        <v>2</v>
      </c>
      <c r="B94" s="99" t="s">
        <v>54</v>
      </c>
    </row>
    <row r="95" spans="1:6" ht="15">
      <c r="A95" s="64" t="s">
        <v>73</v>
      </c>
      <c r="B95" s="99" t="s">
        <v>55</v>
      </c>
      <c r="C95" s="72" t="s">
        <v>56</v>
      </c>
      <c r="D95" s="68">
        <v>100</v>
      </c>
      <c r="E95" s="1267"/>
      <c r="F95" s="113">
        <f>E95*D95</f>
        <v>0</v>
      </c>
    </row>
    <row r="96" spans="1:6" ht="15">
      <c r="A96" s="64" t="s">
        <v>76</v>
      </c>
      <c r="B96" s="99" t="s">
        <v>57</v>
      </c>
      <c r="C96" s="72" t="s">
        <v>56</v>
      </c>
      <c r="D96" s="68">
        <v>80</v>
      </c>
      <c r="E96" s="1267"/>
      <c r="F96" s="113">
        <f>E96*D96</f>
        <v>0</v>
      </c>
    </row>
    <row r="97" spans="1:6" ht="15">
      <c r="A97" s="64" t="s">
        <v>80</v>
      </c>
      <c r="B97" s="99" t="s">
        <v>58</v>
      </c>
      <c r="C97" s="72" t="s">
        <v>56</v>
      </c>
      <c r="D97" s="68">
        <v>50</v>
      </c>
      <c r="E97" s="1267"/>
      <c r="F97" s="113">
        <f>E97*D97</f>
        <v>0</v>
      </c>
    </row>
    <row r="98" spans="1:6" ht="71.25">
      <c r="A98" s="64">
        <v>2</v>
      </c>
      <c r="B98" s="99" t="s">
        <v>157</v>
      </c>
    </row>
    <row r="99" spans="1:6" ht="15">
      <c r="A99" s="64" t="s">
        <v>73</v>
      </c>
      <c r="B99" s="99" t="s">
        <v>120</v>
      </c>
      <c r="C99" s="72" t="s">
        <v>26</v>
      </c>
      <c r="D99" s="68">
        <v>150</v>
      </c>
      <c r="E99" s="1267"/>
      <c r="F99" s="113">
        <f>E99*D99</f>
        <v>0</v>
      </c>
    </row>
    <row r="100" spans="1:6" ht="42.75">
      <c r="A100" s="64"/>
      <c r="B100" s="99" t="s">
        <v>121</v>
      </c>
    </row>
    <row r="101" spans="1:6" ht="15">
      <c r="A101" s="64" t="s">
        <v>76</v>
      </c>
      <c r="B101" s="99" t="s">
        <v>123</v>
      </c>
    </row>
    <row r="102" spans="1:6" ht="90.75" customHeight="1">
      <c r="A102" s="64"/>
      <c r="B102" s="99" t="s">
        <v>122</v>
      </c>
    </row>
    <row r="103" spans="1:6" ht="71.25">
      <c r="A103" s="64"/>
      <c r="B103" s="99" t="s">
        <v>117</v>
      </c>
    </row>
    <row r="104" spans="1:6" ht="74.25" customHeight="1">
      <c r="A104" s="64"/>
      <c r="B104" s="99" t="s">
        <v>118</v>
      </c>
    </row>
    <row r="105" spans="1:6" ht="319.5" customHeight="1">
      <c r="A105" s="64"/>
      <c r="B105" s="99" t="s">
        <v>119</v>
      </c>
    </row>
    <row r="106" spans="1:6" ht="28.5">
      <c r="A106" s="64" t="s">
        <v>77</v>
      </c>
      <c r="B106" s="99" t="s">
        <v>192</v>
      </c>
      <c r="C106" s="72" t="s">
        <v>26</v>
      </c>
      <c r="D106" s="68">
        <v>880</v>
      </c>
      <c r="E106" s="1267"/>
      <c r="F106" s="113">
        <f>E106*D106</f>
        <v>0</v>
      </c>
    </row>
    <row r="107" spans="1:6" ht="42.75">
      <c r="A107" s="64" t="s">
        <v>80</v>
      </c>
      <c r="B107" s="99" t="s">
        <v>342</v>
      </c>
      <c r="C107" s="72" t="s">
        <v>26</v>
      </c>
      <c r="D107" s="68">
        <v>125</v>
      </c>
      <c r="E107" s="1267"/>
      <c r="F107" s="113">
        <f>E107*D107</f>
        <v>0</v>
      </c>
    </row>
    <row r="108" spans="1:6" ht="28.5">
      <c r="A108" s="64"/>
      <c r="B108" s="99" t="s">
        <v>129</v>
      </c>
    </row>
    <row r="109" spans="1:6" ht="28.5">
      <c r="A109" s="64" t="s">
        <v>130</v>
      </c>
      <c r="B109" s="99" t="s">
        <v>191</v>
      </c>
      <c r="C109" s="72" t="s">
        <v>26</v>
      </c>
      <c r="D109" s="68">
        <v>236</v>
      </c>
      <c r="E109" s="1267"/>
      <c r="F109" s="113">
        <f>E109*D109</f>
        <v>0</v>
      </c>
    </row>
    <row r="110" spans="1:6" ht="28.5">
      <c r="A110" s="64"/>
      <c r="B110" s="99" t="s">
        <v>131</v>
      </c>
    </row>
    <row r="111" spans="1:6" ht="28.5">
      <c r="A111" s="64">
        <v>3</v>
      </c>
      <c r="B111" s="99" t="s">
        <v>190</v>
      </c>
    </row>
    <row r="112" spans="1:6" ht="15">
      <c r="A112" s="64" t="s">
        <v>85</v>
      </c>
      <c r="B112" s="99" t="s">
        <v>173</v>
      </c>
    </row>
    <row r="113" spans="1:6" ht="15">
      <c r="A113" s="64" t="s">
        <v>174</v>
      </c>
      <c r="B113" s="99" t="s">
        <v>193</v>
      </c>
      <c r="C113" s="72" t="s">
        <v>28</v>
      </c>
      <c r="D113" s="68">
        <v>4</v>
      </c>
      <c r="E113" s="1267"/>
      <c r="F113" s="113">
        <f>E113*D113</f>
        <v>0</v>
      </c>
    </row>
    <row r="114" spans="1:6" ht="15">
      <c r="A114" s="64"/>
      <c r="B114" s="99"/>
      <c r="D114" s="101"/>
    </row>
    <row r="115" spans="1:6" ht="15">
      <c r="A115" s="83"/>
      <c r="B115" s="77" t="s">
        <v>60</v>
      </c>
      <c r="C115" s="78"/>
      <c r="D115" s="85"/>
      <c r="E115" s="115"/>
      <c r="F115" s="116">
        <f>SUM(F93:F114)</f>
        <v>0</v>
      </c>
    </row>
    <row r="116" spans="1:6" ht="15">
      <c r="A116" s="64"/>
      <c r="B116" s="99"/>
    </row>
    <row r="117" spans="1:6" ht="15">
      <c r="A117" s="64" t="s">
        <v>138</v>
      </c>
      <c r="B117" s="92" t="s">
        <v>17</v>
      </c>
      <c r="C117" s="102"/>
      <c r="D117" s="73"/>
      <c r="F117" s="114"/>
    </row>
    <row r="118" spans="1:6" ht="210">
      <c r="A118" s="64"/>
      <c r="B118" s="104" t="s">
        <v>643</v>
      </c>
      <c r="C118" s="102"/>
      <c r="D118" s="73"/>
      <c r="F118" s="114"/>
    </row>
    <row r="119" spans="1:6" ht="120">
      <c r="A119" s="64"/>
      <c r="B119" s="104" t="s">
        <v>278</v>
      </c>
      <c r="C119" s="102"/>
      <c r="D119" s="73"/>
      <c r="F119" s="114"/>
    </row>
    <row r="120" spans="1:6" ht="71.25">
      <c r="A120" s="64"/>
      <c r="B120" s="105" t="s">
        <v>227</v>
      </c>
      <c r="C120" s="102"/>
      <c r="D120" s="73"/>
      <c r="F120" s="114"/>
    </row>
    <row r="121" spans="1:6" ht="45">
      <c r="A121" s="64"/>
      <c r="B121" s="104" t="s">
        <v>61</v>
      </c>
      <c r="C121" s="102"/>
      <c r="D121" s="73"/>
      <c r="F121" s="114"/>
    </row>
    <row r="122" spans="1:6" ht="15">
      <c r="A122" s="64"/>
      <c r="B122" s="104" t="s">
        <v>62</v>
      </c>
      <c r="C122" s="102"/>
      <c r="D122" s="73"/>
      <c r="F122" s="114"/>
    </row>
    <row r="123" spans="1:6" ht="29.25">
      <c r="A123" s="64">
        <v>1</v>
      </c>
      <c r="B123" s="105" t="s">
        <v>582</v>
      </c>
      <c r="F123" s="114"/>
    </row>
    <row r="124" spans="1:6" ht="111.75" customHeight="1">
      <c r="A124" s="64" t="s">
        <v>71</v>
      </c>
      <c r="B124" s="105" t="s">
        <v>644</v>
      </c>
      <c r="F124" s="114"/>
    </row>
    <row r="125" spans="1:6" ht="42.75">
      <c r="A125" s="64"/>
      <c r="B125" s="105" t="s">
        <v>63</v>
      </c>
      <c r="F125" s="114"/>
    </row>
    <row r="126" spans="1:6" ht="28.5">
      <c r="A126" s="64" t="s">
        <v>139</v>
      </c>
      <c r="B126" s="106" t="s">
        <v>194</v>
      </c>
      <c r="C126" s="72" t="s">
        <v>28</v>
      </c>
      <c r="D126" s="68">
        <v>1</v>
      </c>
      <c r="E126" s="1267"/>
      <c r="F126" s="113">
        <f t="shared" ref="F126:F138" si="2">E126*D126</f>
        <v>0</v>
      </c>
    </row>
    <row r="127" spans="1:6" ht="28.5">
      <c r="A127" s="64" t="s">
        <v>140</v>
      </c>
      <c r="B127" s="106" t="s">
        <v>195</v>
      </c>
      <c r="C127" s="72" t="s">
        <v>28</v>
      </c>
      <c r="D127" s="68">
        <v>1</v>
      </c>
      <c r="E127" s="1267"/>
      <c r="F127" s="113">
        <f t="shared" si="2"/>
        <v>0</v>
      </c>
    </row>
    <row r="128" spans="1:6" ht="28.5">
      <c r="A128" s="64" t="s">
        <v>141</v>
      </c>
      <c r="B128" s="106" t="s">
        <v>196</v>
      </c>
      <c r="C128" s="72" t="s">
        <v>28</v>
      </c>
      <c r="D128" s="68">
        <v>1</v>
      </c>
      <c r="E128" s="1267"/>
      <c r="F128" s="113">
        <f t="shared" si="2"/>
        <v>0</v>
      </c>
    </row>
    <row r="129" spans="1:6" ht="28.5">
      <c r="A129" s="64" t="s">
        <v>142</v>
      </c>
      <c r="B129" s="106" t="s">
        <v>197</v>
      </c>
      <c r="C129" s="72" t="s">
        <v>28</v>
      </c>
      <c r="D129" s="68">
        <v>8</v>
      </c>
      <c r="E129" s="1267"/>
      <c r="F129" s="113">
        <f t="shared" si="2"/>
        <v>0</v>
      </c>
    </row>
    <row r="130" spans="1:6" ht="28.5">
      <c r="A130" s="64" t="s">
        <v>143</v>
      </c>
      <c r="B130" s="106" t="s">
        <v>198</v>
      </c>
      <c r="C130" s="72" t="s">
        <v>28</v>
      </c>
      <c r="D130" s="68">
        <v>8</v>
      </c>
      <c r="E130" s="1267"/>
      <c r="F130" s="113">
        <f t="shared" si="2"/>
        <v>0</v>
      </c>
    </row>
    <row r="131" spans="1:6" ht="28.5">
      <c r="A131" s="64" t="s">
        <v>144</v>
      </c>
      <c r="B131" s="106" t="s">
        <v>199</v>
      </c>
      <c r="C131" s="72" t="s">
        <v>28</v>
      </c>
      <c r="D131" s="68">
        <v>8</v>
      </c>
      <c r="E131" s="1267"/>
      <c r="F131" s="113">
        <f t="shared" si="2"/>
        <v>0</v>
      </c>
    </row>
    <row r="132" spans="1:6" ht="28.5">
      <c r="A132" s="64" t="s">
        <v>205</v>
      </c>
      <c r="B132" s="106" t="s">
        <v>200</v>
      </c>
      <c r="C132" s="72" t="s">
        <v>28</v>
      </c>
      <c r="D132" s="68">
        <v>1</v>
      </c>
      <c r="E132" s="1267"/>
      <c r="F132" s="113">
        <f t="shared" si="2"/>
        <v>0</v>
      </c>
    </row>
    <row r="133" spans="1:6" ht="28.5">
      <c r="A133" s="64" t="s">
        <v>206</v>
      </c>
      <c r="B133" s="106" t="s">
        <v>201</v>
      </c>
      <c r="C133" s="72" t="s">
        <v>28</v>
      </c>
      <c r="D133" s="68">
        <v>1</v>
      </c>
      <c r="E133" s="1267"/>
      <c r="F133" s="113">
        <f t="shared" si="2"/>
        <v>0</v>
      </c>
    </row>
    <row r="134" spans="1:6" ht="28.5">
      <c r="A134" s="64" t="s">
        <v>207</v>
      </c>
      <c r="B134" s="106" t="s">
        <v>645</v>
      </c>
      <c r="C134" s="72" t="s">
        <v>28</v>
      </c>
      <c r="D134" s="68">
        <v>1</v>
      </c>
      <c r="E134" s="1267"/>
      <c r="F134" s="113">
        <f t="shared" si="2"/>
        <v>0</v>
      </c>
    </row>
    <row r="135" spans="1:6" ht="28.5">
      <c r="A135" s="64" t="s">
        <v>208</v>
      </c>
      <c r="B135" s="106" t="s">
        <v>202</v>
      </c>
      <c r="C135" s="72" t="s">
        <v>28</v>
      </c>
      <c r="D135" s="68">
        <v>1</v>
      </c>
      <c r="E135" s="1267"/>
      <c r="F135" s="113">
        <f t="shared" si="2"/>
        <v>0</v>
      </c>
    </row>
    <row r="136" spans="1:6" ht="28.5">
      <c r="A136" s="64" t="s">
        <v>209</v>
      </c>
      <c r="B136" s="106" t="s">
        <v>203</v>
      </c>
      <c r="C136" s="72" t="s">
        <v>28</v>
      </c>
      <c r="D136" s="68">
        <v>1</v>
      </c>
      <c r="E136" s="1267"/>
      <c r="F136" s="113">
        <f t="shared" si="2"/>
        <v>0</v>
      </c>
    </row>
    <row r="137" spans="1:6" ht="28.5">
      <c r="A137" s="64" t="s">
        <v>210</v>
      </c>
      <c r="B137" s="106" t="s">
        <v>204</v>
      </c>
      <c r="C137" s="72" t="s">
        <v>28</v>
      </c>
      <c r="D137" s="68">
        <v>1</v>
      </c>
      <c r="E137" s="1267"/>
      <c r="F137" s="113">
        <f t="shared" si="2"/>
        <v>0</v>
      </c>
    </row>
    <row r="138" spans="1:6" ht="57.75">
      <c r="A138" s="64" t="s">
        <v>98</v>
      </c>
      <c r="B138" s="105" t="s">
        <v>566</v>
      </c>
      <c r="C138" s="72" t="s">
        <v>28</v>
      </c>
      <c r="D138" s="68">
        <v>7</v>
      </c>
      <c r="E138" s="1267"/>
      <c r="F138" s="113">
        <f t="shared" si="2"/>
        <v>0</v>
      </c>
    </row>
    <row r="139" spans="1:6" ht="15">
      <c r="A139" s="83"/>
      <c r="B139" s="77" t="s">
        <v>17</v>
      </c>
      <c r="C139" s="88"/>
      <c r="D139" s="85"/>
      <c r="E139" s="115"/>
      <c r="F139" s="116">
        <f>SUM(F117:F138)</f>
        <v>0</v>
      </c>
    </row>
    <row r="140" spans="1:6" ht="15">
      <c r="A140" s="64"/>
      <c r="B140" s="99"/>
    </row>
    <row r="141" spans="1:6" ht="15">
      <c r="A141" s="64" t="s">
        <v>145</v>
      </c>
      <c r="B141" s="92" t="s">
        <v>16</v>
      </c>
      <c r="C141" s="93"/>
    </row>
    <row r="142" spans="1:6" ht="15">
      <c r="A142" s="64"/>
    </row>
    <row r="143" spans="1:6" ht="15">
      <c r="A143" s="64" t="s">
        <v>132</v>
      </c>
      <c r="B143" s="92" t="s">
        <v>19</v>
      </c>
      <c r="C143" s="102"/>
      <c r="D143" s="73"/>
      <c r="F143" s="114"/>
    </row>
    <row r="144" spans="1:6" ht="45">
      <c r="A144" s="64" t="s">
        <v>64</v>
      </c>
      <c r="B144" s="92" t="s">
        <v>65</v>
      </c>
      <c r="C144" s="102"/>
      <c r="D144" s="73"/>
      <c r="F144" s="114"/>
    </row>
    <row r="145" spans="1:6" ht="160.5" customHeight="1">
      <c r="A145" s="64"/>
      <c r="B145" s="92" t="s">
        <v>583</v>
      </c>
      <c r="C145" s="102"/>
      <c r="D145" s="73"/>
      <c r="F145" s="114"/>
    </row>
    <row r="146" spans="1:6" ht="28.5">
      <c r="A146" s="64">
        <v>1</v>
      </c>
      <c r="B146" s="105" t="s">
        <v>146</v>
      </c>
    </row>
    <row r="147" spans="1:6" ht="42.75">
      <c r="A147" s="64"/>
      <c r="B147" s="105" t="s">
        <v>305</v>
      </c>
    </row>
    <row r="148" spans="1:6" ht="15">
      <c r="A148" s="64" t="s">
        <v>71</v>
      </c>
      <c r="B148" s="104" t="s">
        <v>219</v>
      </c>
    </row>
    <row r="149" spans="1:6" ht="201.75">
      <c r="A149" s="64"/>
      <c r="B149" s="106" t="s">
        <v>646</v>
      </c>
    </row>
    <row r="150" spans="1:6" ht="71.25">
      <c r="A150" s="64"/>
      <c r="B150" s="106" t="s">
        <v>228</v>
      </c>
    </row>
    <row r="151" spans="1:6" ht="42.75">
      <c r="A151" s="64" t="s">
        <v>139</v>
      </c>
      <c r="B151" s="106" t="s">
        <v>647</v>
      </c>
      <c r="C151" s="72" t="s">
        <v>59</v>
      </c>
      <c r="D151" s="68">
        <v>9</v>
      </c>
      <c r="E151" s="1267"/>
      <c r="F151" s="113">
        <f>E151*D151</f>
        <v>0</v>
      </c>
    </row>
    <row r="152" spans="1:6" ht="42.75">
      <c r="A152" s="64" t="s">
        <v>140</v>
      </c>
      <c r="B152" s="105" t="s">
        <v>648</v>
      </c>
      <c r="C152" s="72" t="s">
        <v>26</v>
      </c>
      <c r="D152" s="68">
        <v>3</v>
      </c>
      <c r="E152" s="1267"/>
      <c r="F152" s="113">
        <f>E152*D152</f>
        <v>0</v>
      </c>
    </row>
    <row r="153" spans="1:6" ht="15">
      <c r="A153" s="64" t="s">
        <v>96</v>
      </c>
      <c r="B153" s="104" t="s">
        <v>220</v>
      </c>
    </row>
    <row r="154" spans="1:6" ht="159">
      <c r="A154" s="64"/>
      <c r="B154" s="106" t="s">
        <v>649</v>
      </c>
    </row>
    <row r="155" spans="1:6" ht="71.25">
      <c r="A155" s="64"/>
      <c r="B155" s="106" t="s">
        <v>228</v>
      </c>
    </row>
    <row r="156" spans="1:6" ht="28.5">
      <c r="A156" s="64" t="s">
        <v>221</v>
      </c>
      <c r="B156" s="106" t="s">
        <v>147</v>
      </c>
      <c r="C156" s="72" t="s">
        <v>59</v>
      </c>
      <c r="D156" s="68">
        <v>6</v>
      </c>
      <c r="E156" s="1267"/>
      <c r="F156" s="113">
        <f>E156*D156</f>
        <v>0</v>
      </c>
    </row>
    <row r="157" spans="1:6" ht="42.75">
      <c r="A157" s="64" t="s">
        <v>222</v>
      </c>
      <c r="B157" s="105" t="s">
        <v>148</v>
      </c>
      <c r="C157" s="72" t="s">
        <v>26</v>
      </c>
      <c r="D157" s="68">
        <v>3</v>
      </c>
      <c r="E157" s="1267"/>
      <c r="F157" s="113">
        <f>E157*D157</f>
        <v>0</v>
      </c>
    </row>
    <row r="158" spans="1:6" ht="15">
      <c r="A158" s="64"/>
      <c r="B158" s="105"/>
    </row>
    <row r="159" spans="1:6" ht="15">
      <c r="A159" s="64">
        <v>2</v>
      </c>
      <c r="B159" s="104" t="s">
        <v>229</v>
      </c>
    </row>
    <row r="160" spans="1:6" ht="158.25">
      <c r="A160" s="64"/>
      <c r="B160" s="106" t="s">
        <v>650</v>
      </c>
    </row>
    <row r="161" spans="1:6" ht="43.5">
      <c r="A161" s="64" t="s">
        <v>74</v>
      </c>
      <c r="B161" s="105" t="s">
        <v>584</v>
      </c>
      <c r="C161" s="72" t="s">
        <v>59</v>
      </c>
      <c r="D161" s="68">
        <v>82</v>
      </c>
      <c r="E161" s="1267"/>
      <c r="F161" s="113">
        <f t="shared" ref="F161:F162" si="3">E161*D161</f>
        <v>0</v>
      </c>
    </row>
    <row r="162" spans="1:6" ht="29.25">
      <c r="A162" s="64" t="s">
        <v>75</v>
      </c>
      <c r="B162" s="105" t="s">
        <v>572</v>
      </c>
      <c r="C162" s="72" t="s">
        <v>59</v>
      </c>
      <c r="D162" s="68">
        <v>82</v>
      </c>
      <c r="E162" s="1267"/>
      <c r="F162" s="113">
        <f t="shared" si="3"/>
        <v>0</v>
      </c>
    </row>
    <row r="163" spans="1:6" ht="15">
      <c r="A163" s="64"/>
      <c r="B163" s="105"/>
    </row>
    <row r="164" spans="1:6" ht="30">
      <c r="A164" s="64">
        <v>3</v>
      </c>
      <c r="B164" s="111" t="s">
        <v>230</v>
      </c>
    </row>
    <row r="165" spans="1:6" ht="57.75">
      <c r="A165" s="64"/>
      <c r="B165" s="106" t="s">
        <v>637</v>
      </c>
    </row>
    <row r="166" spans="1:6" ht="43.5">
      <c r="A166" s="64" t="s">
        <v>174</v>
      </c>
      <c r="B166" s="105" t="s">
        <v>651</v>
      </c>
      <c r="C166" s="72" t="s">
        <v>59</v>
      </c>
      <c r="D166" s="68">
        <v>41</v>
      </c>
      <c r="E166" s="1267"/>
      <c r="F166" s="113">
        <f t="shared" ref="F166:F167" si="4">E166*D166</f>
        <v>0</v>
      </c>
    </row>
    <row r="167" spans="1:6" ht="29.25">
      <c r="A167" s="64" t="s">
        <v>231</v>
      </c>
      <c r="B167" s="105" t="s">
        <v>572</v>
      </c>
      <c r="C167" s="72" t="s">
        <v>59</v>
      </c>
      <c r="D167" s="68">
        <v>41</v>
      </c>
      <c r="E167" s="1267"/>
      <c r="F167" s="113">
        <f t="shared" si="4"/>
        <v>0</v>
      </c>
    </row>
    <row r="168" spans="1:6" ht="15">
      <c r="A168" s="64"/>
      <c r="B168" s="105"/>
    </row>
    <row r="169" spans="1:6" ht="15">
      <c r="A169" s="64">
        <v>4</v>
      </c>
      <c r="B169" s="104" t="s">
        <v>232</v>
      </c>
    </row>
    <row r="170" spans="1:6" ht="102">
      <c r="A170" s="64"/>
      <c r="B170" s="106" t="s">
        <v>585</v>
      </c>
    </row>
    <row r="171" spans="1:6" ht="15">
      <c r="A171" s="64" t="s">
        <v>91</v>
      </c>
      <c r="B171" s="105" t="s">
        <v>233</v>
      </c>
      <c r="C171" s="72" t="s">
        <v>26</v>
      </c>
      <c r="D171" s="68">
        <v>12</v>
      </c>
      <c r="E171" s="1267"/>
      <c r="F171" s="113">
        <f t="shared" ref="F171:F175" si="5">E171*D171</f>
        <v>0</v>
      </c>
    </row>
    <row r="172" spans="1:6" ht="28.5">
      <c r="A172" s="64" t="s">
        <v>92</v>
      </c>
      <c r="B172" s="105" t="s">
        <v>629</v>
      </c>
      <c r="C172" s="72" t="s">
        <v>26</v>
      </c>
      <c r="D172" s="68">
        <v>5</v>
      </c>
      <c r="E172" s="1267"/>
      <c r="F172" s="113">
        <f t="shared" si="5"/>
        <v>0</v>
      </c>
    </row>
    <row r="173" spans="1:6" ht="15">
      <c r="A173" s="64" t="s">
        <v>93</v>
      </c>
      <c r="B173" s="105" t="s">
        <v>234</v>
      </c>
      <c r="C173" s="72" t="s">
        <v>26</v>
      </c>
      <c r="D173" s="68">
        <v>15</v>
      </c>
      <c r="E173" s="1267"/>
      <c r="F173" s="113">
        <f t="shared" si="5"/>
        <v>0</v>
      </c>
    </row>
    <row r="174" spans="1:6" ht="29.25">
      <c r="A174" s="64" t="s">
        <v>162</v>
      </c>
      <c r="B174" s="105" t="s">
        <v>576</v>
      </c>
      <c r="C174" s="72" t="s">
        <v>59</v>
      </c>
      <c r="D174" s="68">
        <v>5</v>
      </c>
      <c r="E174" s="1267"/>
      <c r="F174" s="113">
        <f t="shared" si="5"/>
        <v>0</v>
      </c>
    </row>
    <row r="175" spans="1:6" ht="114">
      <c r="A175" s="64" t="s">
        <v>164</v>
      </c>
      <c r="B175" s="106" t="s">
        <v>438</v>
      </c>
      <c r="C175" s="72" t="s">
        <v>59</v>
      </c>
      <c r="D175" s="68">
        <v>9</v>
      </c>
      <c r="E175" s="1267"/>
      <c r="F175" s="113">
        <f t="shared" si="5"/>
        <v>0</v>
      </c>
    </row>
    <row r="176" spans="1:6" ht="15">
      <c r="A176" s="64"/>
      <c r="B176" s="106"/>
    </row>
    <row r="177" spans="1:6" ht="15">
      <c r="A177" s="64">
        <v>5</v>
      </c>
      <c r="B177" s="104" t="s">
        <v>235</v>
      </c>
    </row>
    <row r="178" spans="1:6" ht="115.5">
      <c r="A178" s="64"/>
      <c r="B178" s="106" t="s">
        <v>652</v>
      </c>
    </row>
    <row r="179" spans="1:6" ht="15">
      <c r="A179" s="64" t="s">
        <v>236</v>
      </c>
      <c r="B179" s="105" t="s">
        <v>237</v>
      </c>
      <c r="C179" s="72" t="s">
        <v>26</v>
      </c>
      <c r="D179" s="68">
        <v>5.0999999999999996</v>
      </c>
      <c r="E179" s="1267"/>
      <c r="F179" s="113">
        <f t="shared" ref="F179:F180" si="6">E179*D179</f>
        <v>0</v>
      </c>
    </row>
    <row r="180" spans="1:6" ht="43.5">
      <c r="A180" s="64" t="s">
        <v>238</v>
      </c>
      <c r="B180" s="106" t="s">
        <v>586</v>
      </c>
      <c r="C180" s="72" t="s">
        <v>59</v>
      </c>
      <c r="D180" s="68">
        <v>60</v>
      </c>
      <c r="E180" s="1267"/>
      <c r="F180" s="113">
        <f t="shared" si="6"/>
        <v>0</v>
      </c>
    </row>
    <row r="181" spans="1:6" ht="15">
      <c r="A181" s="64"/>
      <c r="B181" s="106"/>
    </row>
    <row r="182" spans="1:6" ht="28.5">
      <c r="A182" s="64">
        <v>6</v>
      </c>
      <c r="B182" s="105" t="s">
        <v>66</v>
      </c>
    </row>
    <row r="183" spans="1:6" ht="187.5">
      <c r="A183" s="64"/>
      <c r="B183" s="106" t="s">
        <v>579</v>
      </c>
    </row>
    <row r="184" spans="1:6" ht="28.5">
      <c r="A184" s="64"/>
      <c r="B184" s="106" t="s">
        <v>277</v>
      </c>
    </row>
    <row r="185" spans="1:6" ht="86.25">
      <c r="A185" s="64" t="s">
        <v>239</v>
      </c>
      <c r="B185" s="105" t="s">
        <v>580</v>
      </c>
      <c r="C185" s="72" t="s">
        <v>28</v>
      </c>
      <c r="D185" s="68">
        <v>7</v>
      </c>
      <c r="E185" s="1267"/>
      <c r="F185" s="113">
        <f>E185*D185</f>
        <v>0</v>
      </c>
    </row>
    <row r="186" spans="1:6" ht="72.75">
      <c r="A186" s="64" t="s">
        <v>240</v>
      </c>
      <c r="B186" s="105" t="s">
        <v>581</v>
      </c>
      <c r="C186" s="72" t="s">
        <v>28</v>
      </c>
      <c r="D186" s="68">
        <v>7</v>
      </c>
      <c r="E186" s="1267"/>
      <c r="F186" s="113">
        <f>E186*D186</f>
        <v>0</v>
      </c>
    </row>
    <row r="187" spans="1:6" ht="214.5">
      <c r="A187" s="64">
        <v>7</v>
      </c>
      <c r="B187" s="105" t="s">
        <v>587</v>
      </c>
    </row>
    <row r="188" spans="1:6" ht="128.25">
      <c r="A188" s="64"/>
      <c r="B188" s="106" t="s">
        <v>183</v>
      </c>
    </row>
    <row r="189" spans="1:6" ht="15">
      <c r="A189" s="64"/>
      <c r="B189" s="106"/>
    </row>
    <row r="190" spans="1:6" ht="15">
      <c r="A190" s="64" t="s">
        <v>241</v>
      </c>
      <c r="B190" s="104" t="s">
        <v>188</v>
      </c>
    </row>
    <row r="191" spans="1:6" ht="15">
      <c r="A191" s="64" t="s">
        <v>242</v>
      </c>
      <c r="B191" s="105" t="s">
        <v>588</v>
      </c>
      <c r="C191" s="72" t="s">
        <v>26</v>
      </c>
      <c r="D191" s="68">
        <v>39</v>
      </c>
      <c r="E191" s="1267"/>
      <c r="F191" s="113">
        <f t="shared" ref="F191:F197" si="7">E191*D191</f>
        <v>0</v>
      </c>
    </row>
    <row r="192" spans="1:6" ht="15">
      <c r="A192" s="64" t="s">
        <v>243</v>
      </c>
      <c r="B192" s="105" t="s">
        <v>589</v>
      </c>
      <c r="C192" s="72" t="s">
        <v>26</v>
      </c>
      <c r="D192" s="68">
        <v>9</v>
      </c>
      <c r="E192" s="1267"/>
      <c r="F192" s="113">
        <f t="shared" si="7"/>
        <v>0</v>
      </c>
    </row>
    <row r="193" spans="1:6" ht="15">
      <c r="A193" s="64" t="s">
        <v>244</v>
      </c>
      <c r="B193" s="105" t="s">
        <v>590</v>
      </c>
      <c r="C193" s="72" t="s">
        <v>26</v>
      </c>
      <c r="D193" s="68">
        <v>68</v>
      </c>
      <c r="E193" s="1267"/>
      <c r="F193" s="113">
        <f t="shared" si="7"/>
        <v>0</v>
      </c>
    </row>
    <row r="194" spans="1:6" ht="30">
      <c r="A194" s="64" t="s">
        <v>245</v>
      </c>
      <c r="B194" s="105" t="s">
        <v>591</v>
      </c>
      <c r="C194" s="72" t="s">
        <v>59</v>
      </c>
      <c r="D194" s="68">
        <v>25</v>
      </c>
      <c r="E194" s="1267"/>
      <c r="F194" s="113">
        <f t="shared" si="7"/>
        <v>0</v>
      </c>
    </row>
    <row r="195" spans="1:6" s="112" customFormat="1" ht="30">
      <c r="A195" s="64" t="s">
        <v>246</v>
      </c>
      <c r="B195" s="105" t="s">
        <v>592</v>
      </c>
      <c r="C195" s="72" t="s">
        <v>59</v>
      </c>
      <c r="D195" s="68">
        <v>4</v>
      </c>
      <c r="E195" s="1267"/>
      <c r="F195" s="113">
        <f t="shared" si="7"/>
        <v>0</v>
      </c>
    </row>
    <row r="196" spans="1:6" ht="15">
      <c r="A196" s="64" t="s">
        <v>247</v>
      </c>
      <c r="B196" s="105" t="s">
        <v>593</v>
      </c>
      <c r="C196" s="72" t="s">
        <v>59</v>
      </c>
      <c r="D196" s="68">
        <v>22</v>
      </c>
      <c r="E196" s="1267"/>
      <c r="F196" s="113">
        <f t="shared" si="7"/>
        <v>0</v>
      </c>
    </row>
    <row r="197" spans="1:6" ht="28.5">
      <c r="A197" s="64" t="s">
        <v>248</v>
      </c>
      <c r="B197" s="105" t="s">
        <v>249</v>
      </c>
      <c r="C197" s="72" t="s">
        <v>250</v>
      </c>
      <c r="D197" s="68">
        <v>8</v>
      </c>
      <c r="E197" s="1267"/>
      <c r="F197" s="113">
        <f t="shared" si="7"/>
        <v>0</v>
      </c>
    </row>
    <row r="198" spans="1:6" ht="15">
      <c r="A198" s="64" t="s">
        <v>251</v>
      </c>
      <c r="B198" s="105" t="s">
        <v>252</v>
      </c>
    </row>
    <row r="199" spans="1:6" ht="15">
      <c r="A199" s="64"/>
      <c r="B199" s="105"/>
    </row>
    <row r="200" spans="1:6" ht="15">
      <c r="A200" s="64" t="s">
        <v>253</v>
      </c>
      <c r="B200" s="104" t="s">
        <v>189</v>
      </c>
    </row>
    <row r="201" spans="1:6" ht="57.75">
      <c r="A201" s="64" t="s">
        <v>254</v>
      </c>
      <c r="B201" s="106" t="s">
        <v>653</v>
      </c>
      <c r="C201" s="72" t="s">
        <v>26</v>
      </c>
      <c r="D201" s="68">
        <v>62</v>
      </c>
      <c r="E201" s="1267"/>
      <c r="F201" s="113">
        <f t="shared" ref="F201:F204" si="8">E201*D201</f>
        <v>0</v>
      </c>
    </row>
    <row r="202" spans="1:6" ht="30">
      <c r="A202" s="64" t="s">
        <v>255</v>
      </c>
      <c r="B202" s="106" t="s">
        <v>594</v>
      </c>
      <c r="C202" s="72" t="s">
        <v>26</v>
      </c>
      <c r="D202" s="68">
        <v>44</v>
      </c>
      <c r="E202" s="1267"/>
      <c r="F202" s="113">
        <f t="shared" si="8"/>
        <v>0</v>
      </c>
    </row>
    <row r="203" spans="1:6" ht="44.25">
      <c r="A203" s="64" t="s">
        <v>256</v>
      </c>
      <c r="B203" s="106" t="s">
        <v>595</v>
      </c>
      <c r="C203" s="72" t="s">
        <v>59</v>
      </c>
      <c r="D203" s="68">
        <v>20</v>
      </c>
      <c r="E203" s="1267"/>
      <c r="F203" s="113">
        <f t="shared" si="8"/>
        <v>0</v>
      </c>
    </row>
    <row r="204" spans="1:6" ht="30">
      <c r="A204" s="64" t="s">
        <v>257</v>
      </c>
      <c r="B204" s="106" t="s">
        <v>596</v>
      </c>
      <c r="C204" s="72" t="s">
        <v>26</v>
      </c>
      <c r="D204" s="68">
        <v>46</v>
      </c>
      <c r="E204" s="1267"/>
      <c r="F204" s="113">
        <f t="shared" si="8"/>
        <v>0</v>
      </c>
    </row>
    <row r="205" spans="1:6" ht="30">
      <c r="A205" s="64" t="s">
        <v>258</v>
      </c>
      <c r="B205" s="105" t="s">
        <v>597</v>
      </c>
      <c r="E205" s="785"/>
    </row>
    <row r="206" spans="1:6" ht="15">
      <c r="A206" s="64" t="s">
        <v>259</v>
      </c>
      <c r="B206" s="105" t="s">
        <v>186</v>
      </c>
      <c r="C206" s="72" t="s">
        <v>59</v>
      </c>
      <c r="D206" s="68">
        <v>16</v>
      </c>
      <c r="E206" s="1267"/>
      <c r="F206" s="113">
        <f>E206*D206</f>
        <v>0</v>
      </c>
    </row>
    <row r="207" spans="1:6" ht="15">
      <c r="A207" s="64" t="s">
        <v>260</v>
      </c>
      <c r="B207" s="105" t="s">
        <v>187</v>
      </c>
      <c r="C207" s="72" t="s">
        <v>59</v>
      </c>
      <c r="D207" s="68">
        <v>17</v>
      </c>
      <c r="E207" s="1267"/>
      <c r="F207" s="113">
        <f>E207*D207</f>
        <v>0</v>
      </c>
    </row>
    <row r="208" spans="1:6" ht="29.25">
      <c r="A208" s="64" t="s">
        <v>261</v>
      </c>
      <c r="B208" s="105" t="s">
        <v>598</v>
      </c>
      <c r="C208" s="72" t="s">
        <v>28</v>
      </c>
      <c r="D208" s="68">
        <v>1</v>
      </c>
      <c r="E208" s="1267"/>
      <c r="F208" s="113">
        <f>E208*D208</f>
        <v>0</v>
      </c>
    </row>
    <row r="209" spans="1:6" ht="29.25">
      <c r="A209" s="64" t="s">
        <v>262</v>
      </c>
      <c r="B209" s="105" t="s">
        <v>599</v>
      </c>
      <c r="C209" s="72" t="s">
        <v>28</v>
      </c>
      <c r="D209" s="68">
        <v>1</v>
      </c>
      <c r="E209" s="1267"/>
      <c r="F209" s="113">
        <f>E209*D209</f>
        <v>0</v>
      </c>
    </row>
    <row r="210" spans="1:6" ht="15">
      <c r="A210" s="64" t="s">
        <v>251</v>
      </c>
      <c r="B210" s="105" t="s">
        <v>252</v>
      </c>
    </row>
    <row r="211" spans="1:6" ht="15">
      <c r="A211" s="83"/>
      <c r="B211" s="77" t="s">
        <v>67</v>
      </c>
      <c r="C211" s="78"/>
      <c r="D211" s="79"/>
      <c r="E211" s="115"/>
      <c r="F211" s="116">
        <f>SUM(F144:F209)</f>
        <v>0</v>
      </c>
    </row>
    <row r="213" spans="1:6" ht="15">
      <c r="A213" s="64" t="s">
        <v>154</v>
      </c>
      <c r="B213" s="92" t="s">
        <v>20</v>
      </c>
      <c r="C213" s="102"/>
      <c r="D213" s="73"/>
      <c r="F213" s="114"/>
    </row>
    <row r="214" spans="1:6" ht="60">
      <c r="A214" s="64" t="s">
        <v>64</v>
      </c>
      <c r="B214" s="92" t="s">
        <v>68</v>
      </c>
    </row>
    <row r="215" spans="1:6" ht="57">
      <c r="A215" s="64">
        <v>1</v>
      </c>
      <c r="B215" s="99" t="s">
        <v>175</v>
      </c>
    </row>
    <row r="216" spans="1:6" ht="15">
      <c r="A216" s="64" t="s">
        <v>71</v>
      </c>
      <c r="B216" s="99" t="s">
        <v>173</v>
      </c>
    </row>
    <row r="217" spans="1:6" ht="28.5">
      <c r="A217" s="64" t="s">
        <v>139</v>
      </c>
      <c r="B217" s="99" t="s">
        <v>176</v>
      </c>
      <c r="C217" s="72" t="s">
        <v>28</v>
      </c>
      <c r="D217" s="68">
        <v>9</v>
      </c>
      <c r="E217" s="1267"/>
      <c r="F217" s="113">
        <f>E217*D217</f>
        <v>0</v>
      </c>
    </row>
    <row r="218" spans="1:6" ht="15">
      <c r="A218" s="83"/>
      <c r="B218" s="77" t="s">
        <v>223</v>
      </c>
      <c r="C218" s="78"/>
      <c r="D218" s="79"/>
      <c r="E218" s="115"/>
      <c r="F218" s="116">
        <f>SUM(F217)</f>
        <v>0</v>
      </c>
    </row>
    <row r="219" spans="1:6" ht="15">
      <c r="A219" s="64"/>
      <c r="B219" s="99"/>
    </row>
    <row r="220" spans="1:6" ht="15">
      <c r="A220" s="64" t="s">
        <v>226</v>
      </c>
      <c r="B220" s="92" t="s">
        <v>179</v>
      </c>
    </row>
    <row r="221" spans="1:6" ht="60">
      <c r="A221" s="64" t="s">
        <v>64</v>
      </c>
      <c r="B221" s="92" t="s">
        <v>68</v>
      </c>
    </row>
    <row r="222" spans="1:6" ht="42.75">
      <c r="A222" s="64">
        <v>1</v>
      </c>
      <c r="B222" s="99" t="s">
        <v>180</v>
      </c>
    </row>
    <row r="223" spans="1:6" ht="15">
      <c r="A223" s="64" t="s">
        <v>71</v>
      </c>
      <c r="B223" s="99" t="s">
        <v>654</v>
      </c>
    </row>
    <row r="224" spans="1:6" ht="99.75">
      <c r="A224" s="64"/>
      <c r="B224" s="99" t="s">
        <v>181</v>
      </c>
    </row>
    <row r="225" spans="1:6" ht="48.75" customHeight="1">
      <c r="A225" s="64" t="s">
        <v>139</v>
      </c>
      <c r="B225" s="99" t="s">
        <v>600</v>
      </c>
    </row>
    <row r="226" spans="1:6" ht="108.75" customHeight="1">
      <c r="A226" s="64"/>
      <c r="B226" s="99" t="s">
        <v>182</v>
      </c>
      <c r="C226" s="72" t="s">
        <v>28</v>
      </c>
      <c r="D226" s="68">
        <v>8</v>
      </c>
      <c r="E226" s="1267"/>
      <c r="F226" s="113">
        <f>E226*D226</f>
        <v>0</v>
      </c>
    </row>
    <row r="227" spans="1:6" ht="34.5" customHeight="1">
      <c r="A227" s="64"/>
      <c r="B227" s="99" t="s">
        <v>263</v>
      </c>
    </row>
    <row r="228" spans="1:6" ht="29.25">
      <c r="A228" s="64" t="s">
        <v>140</v>
      </c>
      <c r="B228" s="99" t="s">
        <v>655</v>
      </c>
      <c r="C228" s="72" t="s">
        <v>59</v>
      </c>
      <c r="D228" s="68">
        <v>22</v>
      </c>
      <c r="E228" s="1267"/>
      <c r="F228" s="113">
        <f>E228*D228</f>
        <v>0</v>
      </c>
    </row>
    <row r="229" spans="1:6" ht="30">
      <c r="A229" s="64" t="s">
        <v>141</v>
      </c>
      <c r="B229" s="99" t="s">
        <v>656</v>
      </c>
      <c r="C229" s="72" t="s">
        <v>28</v>
      </c>
      <c r="D229" s="68">
        <v>4</v>
      </c>
      <c r="E229" s="1267"/>
      <c r="F229" s="113">
        <f>E229*D229</f>
        <v>0</v>
      </c>
    </row>
    <row r="230" spans="1:6" ht="15">
      <c r="A230" s="83"/>
      <c r="B230" s="77" t="s">
        <v>224</v>
      </c>
      <c r="C230" s="78"/>
      <c r="D230" s="79"/>
      <c r="E230" s="115"/>
      <c r="F230" s="116">
        <f>SUM(F220:F229)</f>
        <v>0</v>
      </c>
    </row>
    <row r="231" spans="1:6" ht="15">
      <c r="A231" s="64"/>
      <c r="B231" s="99"/>
    </row>
    <row r="232" spans="1:6" ht="15">
      <c r="A232" s="64" t="s">
        <v>178</v>
      </c>
      <c r="B232" s="92" t="s">
        <v>177</v>
      </c>
      <c r="C232" s="102"/>
      <c r="D232" s="73"/>
      <c r="F232" s="114"/>
    </row>
    <row r="233" spans="1:6" ht="60">
      <c r="A233" s="64" t="s">
        <v>64</v>
      </c>
      <c r="B233" s="92" t="s">
        <v>68</v>
      </c>
    </row>
    <row r="234" spans="1:6" ht="15">
      <c r="A234" s="64" t="s">
        <v>71</v>
      </c>
      <c r="B234" s="99" t="s">
        <v>173</v>
      </c>
    </row>
    <row r="235" spans="1:6" ht="86.25">
      <c r="A235" s="64" t="s">
        <v>139</v>
      </c>
      <c r="B235" s="99" t="s">
        <v>601</v>
      </c>
      <c r="C235" s="72" t="s">
        <v>28</v>
      </c>
      <c r="D235" s="68">
        <v>9</v>
      </c>
      <c r="E235" s="1267"/>
      <c r="F235" s="113">
        <f>E235*D235</f>
        <v>0</v>
      </c>
    </row>
    <row r="236" spans="1:6" ht="15">
      <c r="A236" s="83"/>
      <c r="B236" s="77" t="s">
        <v>225</v>
      </c>
      <c r="C236" s="78"/>
      <c r="D236" s="79"/>
      <c r="E236" s="115"/>
      <c r="F236" s="116">
        <f>SUM(F231:F235)</f>
        <v>0</v>
      </c>
    </row>
    <row r="237" spans="1:6" ht="15">
      <c r="A237" s="64"/>
      <c r="B237" s="92"/>
    </row>
    <row r="238" spans="1:6" ht="15">
      <c r="A238" s="64"/>
      <c r="B238" s="92"/>
    </row>
    <row r="239" spans="1:6" ht="15">
      <c r="A239" s="64"/>
      <c r="B239" s="92"/>
    </row>
    <row r="240" spans="1:6" ht="15">
      <c r="A240" s="64"/>
      <c r="B240" s="92"/>
    </row>
    <row r="241" spans="1:2" ht="15">
      <c r="A241" s="64"/>
      <c r="B241" s="92"/>
    </row>
    <row r="242" spans="1:2" ht="15">
      <c r="A242" s="64"/>
      <c r="B242" s="92"/>
    </row>
    <row r="247" spans="1:2">
      <c r="B247" s="99"/>
    </row>
  </sheetData>
  <sheetProtection algorithmName="SHA-512" hashValue="pwdsaz+5EtwR2UgwfNtY4xzTDNuzfJos2s/gONxrHl8XjLqecymL2xJEzxUFTQTVIa1eC7UvACu5axIbReY/Tg==" saltValue="Rcl7ROLGDYiQhJJQpMMkLA==" spinCount="100000" sheet="1"/>
  <phoneticPr fontId="12" type="noConversion"/>
  <pageMargins left="0.98425196850393704" right="0.19685039370078741" top="1.1023622047244095" bottom="0.74803149606299213" header="0.74803149606299213" footer="0.51181102362204722"/>
  <pageSetup paperSize="9" scale="83" firstPageNumber="0" orientation="portrait" r:id="rId1"/>
  <headerFooter alignWithMargins="0">
    <oddHeader>&amp;L&amp;"Times New Roman,Navadno"&amp;8&amp;F&amp;C&amp;"Times New Roman,Navadno"&amp;12&amp;P/&amp;N&amp;R&amp;"Times New Roman,Navadno"&amp;8&amp;A</oddHeader>
  </headerFooter>
  <rowBreaks count="8" manualBreakCount="8">
    <brk id="22" max="5" man="1"/>
    <brk id="88" max="5" man="1"/>
    <brk id="105" max="5" man="1"/>
    <brk id="145" max="5" man="1"/>
    <brk id="158" max="5" man="1"/>
    <brk id="176" max="5" man="1"/>
    <brk id="187" max="5" man="1"/>
    <brk id="218"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K175"/>
  <sheetViews>
    <sheetView view="pageBreakPreview" topLeftCell="A142" zoomScale="90" zoomScaleNormal="110" zoomScaleSheetLayoutView="90" workbookViewId="0">
      <selection activeCell="A99" sqref="A99:F99"/>
    </sheetView>
  </sheetViews>
  <sheetFormatPr defaultColWidth="9" defaultRowHeight="14.25"/>
  <cols>
    <col min="1" max="1" width="9.5" style="74" customWidth="1"/>
    <col min="2" max="2" width="50.75" style="75" customWidth="1"/>
    <col min="3" max="3" width="5.625" style="72" customWidth="1"/>
    <col min="4" max="4" width="9.375" style="68" customWidth="1"/>
    <col min="5" max="5" width="11.75" style="113" customWidth="1"/>
    <col min="6" max="6" width="12.875" style="113" customWidth="1"/>
    <col min="7" max="7" width="10.25" style="82" customWidth="1"/>
    <col min="8" max="11" width="9" style="82"/>
    <col min="12" max="12" width="10.125" style="82" customWidth="1"/>
    <col min="13" max="16384" width="9" style="82"/>
  </cols>
  <sheetData>
    <row r="1" spans="1:7" s="71" customFormat="1" ht="15">
      <c r="A1" s="64"/>
      <c r="B1" s="65"/>
      <c r="C1" s="66"/>
      <c r="D1" s="67"/>
      <c r="E1" s="113"/>
      <c r="F1" s="114"/>
      <c r="G1" s="70"/>
    </row>
    <row r="2" spans="1:7" s="71" customFormat="1" ht="15">
      <c r="A2" s="64"/>
      <c r="B2" s="131" t="s">
        <v>661</v>
      </c>
      <c r="C2" s="72"/>
      <c r="D2" s="68"/>
      <c r="E2" s="113"/>
      <c r="F2" s="113"/>
      <c r="G2" s="70"/>
    </row>
    <row r="3" spans="1:7" s="71" customFormat="1" ht="15">
      <c r="A3" s="74"/>
      <c r="B3" s="75"/>
      <c r="C3" s="72"/>
      <c r="D3" s="68"/>
      <c r="E3" s="113"/>
      <c r="F3" s="113"/>
      <c r="G3" s="70"/>
    </row>
    <row r="4" spans="1:7" ht="15">
      <c r="A4" s="76" t="s">
        <v>133</v>
      </c>
      <c r="B4" s="77" t="s">
        <v>4</v>
      </c>
      <c r="C4" s="78"/>
      <c r="D4" s="79"/>
      <c r="E4" s="115"/>
      <c r="F4" s="116"/>
    </row>
    <row r="5" spans="1:7" ht="15">
      <c r="A5" s="76" t="s">
        <v>134</v>
      </c>
      <c r="B5" s="77" t="s">
        <v>6</v>
      </c>
      <c r="C5" s="78"/>
      <c r="D5" s="79"/>
      <c r="E5" s="115"/>
      <c r="F5" s="116">
        <f>F25</f>
        <v>0</v>
      </c>
    </row>
    <row r="6" spans="1:7" ht="15">
      <c r="A6" s="76" t="s">
        <v>135</v>
      </c>
      <c r="B6" s="77" t="s">
        <v>8</v>
      </c>
      <c r="C6" s="78"/>
      <c r="D6" s="79"/>
      <c r="E6" s="115"/>
      <c r="F6" s="116">
        <f>F31</f>
        <v>0</v>
      </c>
    </row>
    <row r="7" spans="1:7" ht="15">
      <c r="A7" s="76" t="s">
        <v>136</v>
      </c>
      <c r="B7" s="77" t="s">
        <v>10</v>
      </c>
      <c r="C7" s="78"/>
      <c r="D7" s="79"/>
      <c r="E7" s="115"/>
      <c r="F7" s="116">
        <f>F46</f>
        <v>0</v>
      </c>
    </row>
    <row r="8" spans="1:7" ht="15">
      <c r="A8" s="76" t="s">
        <v>70</v>
      </c>
      <c r="B8" s="77" t="s">
        <v>11</v>
      </c>
      <c r="C8" s="78"/>
      <c r="D8" s="79"/>
      <c r="E8" s="115"/>
      <c r="F8" s="116">
        <f>F65</f>
        <v>0</v>
      </c>
    </row>
    <row r="9" spans="1:7" ht="15">
      <c r="A9" s="76" t="s">
        <v>137</v>
      </c>
      <c r="B9" s="77" t="s">
        <v>12</v>
      </c>
      <c r="C9" s="78"/>
      <c r="D9" s="79"/>
      <c r="E9" s="115"/>
      <c r="F9" s="116">
        <f>F80</f>
        <v>0</v>
      </c>
    </row>
    <row r="10" spans="1:7" ht="15">
      <c r="A10" s="76" t="s">
        <v>116</v>
      </c>
      <c r="B10" s="77" t="s">
        <v>13</v>
      </c>
      <c r="C10" s="78"/>
      <c r="D10" s="79"/>
      <c r="E10" s="115"/>
      <c r="F10" s="116">
        <f>F100</f>
        <v>0</v>
      </c>
    </row>
    <row r="11" spans="1:7" ht="15">
      <c r="A11" s="76" t="s">
        <v>138</v>
      </c>
      <c r="B11" s="83" t="s">
        <v>17</v>
      </c>
      <c r="C11" s="78"/>
      <c r="D11" s="79"/>
      <c r="E11" s="115"/>
      <c r="F11" s="116">
        <f>F121</f>
        <v>0</v>
      </c>
    </row>
    <row r="12" spans="1:7" ht="15">
      <c r="A12" s="84"/>
      <c r="B12" s="77" t="s">
        <v>14</v>
      </c>
      <c r="C12" s="78"/>
      <c r="D12" s="85"/>
      <c r="E12" s="115"/>
      <c r="F12" s="116">
        <f>SUM(F5:F11)</f>
        <v>0</v>
      </c>
    </row>
    <row r="13" spans="1:7" ht="15">
      <c r="A13" s="86"/>
      <c r="B13" s="87"/>
      <c r="C13" s="88"/>
      <c r="D13" s="85"/>
      <c r="E13" s="115"/>
      <c r="F13" s="117"/>
    </row>
    <row r="14" spans="1:7" ht="15">
      <c r="A14" s="76" t="s">
        <v>15</v>
      </c>
      <c r="B14" s="77" t="s">
        <v>16</v>
      </c>
      <c r="C14" s="78"/>
      <c r="D14" s="79"/>
      <c r="E14" s="115"/>
      <c r="F14" s="116"/>
    </row>
    <row r="15" spans="1:7" ht="15">
      <c r="A15" s="76" t="s">
        <v>468</v>
      </c>
      <c r="B15" s="77" t="s">
        <v>19</v>
      </c>
      <c r="C15" s="78"/>
      <c r="D15" s="79"/>
      <c r="E15" s="115"/>
      <c r="F15" s="116">
        <f>F175</f>
        <v>0</v>
      </c>
    </row>
    <row r="16" spans="1:7" ht="15">
      <c r="A16" s="76" t="s">
        <v>18</v>
      </c>
      <c r="B16" s="77" t="s">
        <v>20</v>
      </c>
      <c r="C16" s="78"/>
      <c r="D16" s="79"/>
      <c r="E16" s="115"/>
      <c r="F16" s="116"/>
    </row>
    <row r="17" spans="1:11" ht="15">
      <c r="A17" s="84"/>
      <c r="B17" s="77" t="s">
        <v>21</v>
      </c>
      <c r="C17" s="78"/>
      <c r="D17" s="85"/>
      <c r="E17" s="115"/>
      <c r="F17" s="116">
        <f>SUM(F15:F15)</f>
        <v>0</v>
      </c>
    </row>
    <row r="18" spans="1:11" ht="15">
      <c r="A18" s="86"/>
      <c r="B18" s="87"/>
      <c r="C18" s="88"/>
      <c r="D18" s="85"/>
      <c r="E18" s="115"/>
      <c r="F18" s="117"/>
    </row>
    <row r="19" spans="1:11" ht="15">
      <c r="A19" s="84"/>
      <c r="B19" s="77" t="s">
        <v>22</v>
      </c>
      <c r="C19" s="78"/>
      <c r="D19" s="85"/>
      <c r="E19" s="115"/>
      <c r="F19" s="116">
        <f>F17+F12</f>
        <v>0</v>
      </c>
    </row>
    <row r="20" spans="1:11" ht="15">
      <c r="A20" s="64"/>
      <c r="B20" s="1093" t="s">
        <v>1455</v>
      </c>
      <c r="C20" s="91"/>
    </row>
    <row r="21" spans="1:11" ht="15">
      <c r="A21" s="64" t="s">
        <v>3</v>
      </c>
      <c r="B21" s="92" t="s">
        <v>4</v>
      </c>
      <c r="C21" s="93"/>
    </row>
    <row r="22" spans="1:11" ht="15">
      <c r="A22" s="64"/>
      <c r="B22" s="90"/>
      <c r="C22" s="91"/>
    </row>
    <row r="23" spans="1:11" ht="15">
      <c r="A23" s="64" t="s">
        <v>211</v>
      </c>
      <c r="B23" s="92" t="s">
        <v>6</v>
      </c>
      <c r="C23" s="93"/>
    </row>
    <row r="24" spans="1:11" ht="71.25">
      <c r="A24" s="64">
        <v>1</v>
      </c>
      <c r="B24" s="94" t="s">
        <v>563</v>
      </c>
      <c r="C24" s="95" t="s">
        <v>23</v>
      </c>
      <c r="D24" s="68">
        <v>1</v>
      </c>
      <c r="E24" s="1267"/>
      <c r="F24" s="113">
        <f>D24*E24</f>
        <v>0</v>
      </c>
    </row>
    <row r="25" spans="1:11" ht="15">
      <c r="A25" s="83"/>
      <c r="B25" s="77" t="s">
        <v>24</v>
      </c>
      <c r="C25" s="78"/>
      <c r="D25" s="85"/>
      <c r="E25" s="115"/>
      <c r="F25" s="116">
        <f>SUM(F24)</f>
        <v>0</v>
      </c>
    </row>
    <row r="26" spans="1:11" ht="15">
      <c r="A26" s="64"/>
      <c r="B26" s="92"/>
      <c r="C26" s="93"/>
      <c r="F26" s="114"/>
    </row>
    <row r="27" spans="1:11" ht="15">
      <c r="A27" s="64" t="s">
        <v>559</v>
      </c>
      <c r="B27" s="92" t="s">
        <v>8</v>
      </c>
      <c r="C27" s="93"/>
    </row>
    <row r="28" spans="1:11" s="98" customFormat="1" ht="30">
      <c r="A28" s="64"/>
      <c r="B28" s="92" t="s">
        <v>25</v>
      </c>
      <c r="C28" s="97"/>
      <c r="D28" s="68"/>
      <c r="E28" s="113"/>
      <c r="F28" s="113"/>
      <c r="G28" s="82"/>
      <c r="H28" s="82"/>
      <c r="I28" s="82"/>
      <c r="J28" s="82"/>
      <c r="K28" s="82"/>
    </row>
    <row r="29" spans="1:11" ht="42.75">
      <c r="A29" s="64">
        <v>1</v>
      </c>
      <c r="B29" s="99" t="s">
        <v>27</v>
      </c>
      <c r="C29" s="72" t="s">
        <v>28</v>
      </c>
      <c r="D29" s="68">
        <v>60</v>
      </c>
      <c r="E29" s="1267"/>
      <c r="F29" s="113">
        <f>E29*D29</f>
        <v>0</v>
      </c>
    </row>
    <row r="30" spans="1:11" ht="42.75">
      <c r="A30" s="64">
        <v>2</v>
      </c>
      <c r="B30" s="99" t="s">
        <v>562</v>
      </c>
      <c r="C30" s="97" t="s">
        <v>23</v>
      </c>
      <c r="D30" s="68">
        <v>1</v>
      </c>
      <c r="E30" s="1267"/>
      <c r="F30" s="113">
        <f>E30*D30</f>
        <v>0</v>
      </c>
    </row>
    <row r="31" spans="1:11" ht="15">
      <c r="A31" s="83"/>
      <c r="B31" s="77" t="s">
        <v>29</v>
      </c>
      <c r="C31" s="78"/>
      <c r="D31" s="85"/>
      <c r="E31" s="115"/>
      <c r="F31" s="116">
        <f>SUM(F28:F30)</f>
        <v>0</v>
      </c>
    </row>
    <row r="32" spans="1:11" ht="15">
      <c r="A32" s="64"/>
      <c r="B32" s="92"/>
      <c r="C32" s="93"/>
      <c r="F32" s="114"/>
    </row>
    <row r="33" spans="1:6" ht="15">
      <c r="A33" s="64" t="s">
        <v>560</v>
      </c>
      <c r="B33" s="92" t="s">
        <v>10</v>
      </c>
      <c r="C33" s="93"/>
    </row>
    <row r="34" spans="1:6" ht="57">
      <c r="A34" s="64">
        <v>1</v>
      </c>
      <c r="B34" s="99" t="s">
        <v>30</v>
      </c>
    </row>
    <row r="35" spans="1:6" ht="15">
      <c r="A35" s="64" t="s">
        <v>71</v>
      </c>
      <c r="B35" s="99" t="s">
        <v>31</v>
      </c>
      <c r="C35" s="72" t="s">
        <v>32</v>
      </c>
      <c r="D35" s="68">
        <v>270</v>
      </c>
      <c r="E35" s="1267"/>
      <c r="F35" s="113">
        <f>E35*D35</f>
        <v>0</v>
      </c>
    </row>
    <row r="36" spans="1:6" ht="28.5">
      <c r="A36" s="64">
        <v>2</v>
      </c>
      <c r="B36" s="99" t="s">
        <v>33</v>
      </c>
    </row>
    <row r="37" spans="1:6" ht="15">
      <c r="A37" s="64" t="s">
        <v>73</v>
      </c>
      <c r="B37" s="99" t="s">
        <v>31</v>
      </c>
      <c r="C37" s="72" t="s">
        <v>26</v>
      </c>
      <c r="D37" s="68">
        <v>100</v>
      </c>
      <c r="E37" s="1267"/>
      <c r="F37" s="113">
        <f>E37*D37</f>
        <v>0</v>
      </c>
    </row>
    <row r="38" spans="1:6" ht="42.75">
      <c r="A38" s="64">
        <v>3</v>
      </c>
      <c r="B38" s="99" t="s">
        <v>34</v>
      </c>
      <c r="C38" s="100"/>
      <c r="D38" s="100"/>
    </row>
    <row r="39" spans="1:6" ht="15">
      <c r="A39" s="64"/>
      <c r="B39" s="99" t="s">
        <v>31</v>
      </c>
      <c r="C39" s="72" t="s">
        <v>32</v>
      </c>
      <c r="D39" s="68">
        <v>150</v>
      </c>
      <c r="E39" s="1267"/>
      <c r="F39" s="113">
        <f>E39*D39</f>
        <v>0</v>
      </c>
    </row>
    <row r="40" spans="1:6" ht="42.75">
      <c r="A40" s="64">
        <v>4</v>
      </c>
      <c r="B40" s="99" t="s">
        <v>35</v>
      </c>
      <c r="D40" s="100"/>
    </row>
    <row r="41" spans="1:6" ht="15">
      <c r="A41" s="64">
        <v>5</v>
      </c>
      <c r="B41" s="99" t="s">
        <v>36</v>
      </c>
      <c r="C41" s="72" t="s">
        <v>32</v>
      </c>
      <c r="D41" s="68">
        <v>210</v>
      </c>
      <c r="E41" s="1267"/>
      <c r="F41" s="113">
        <f>E41*D41</f>
        <v>0</v>
      </c>
    </row>
    <row r="42" spans="1:6" ht="28.5">
      <c r="A42" s="64">
        <v>6</v>
      </c>
      <c r="B42" s="99" t="s">
        <v>37</v>
      </c>
      <c r="C42" s="72" t="s">
        <v>26</v>
      </c>
      <c r="D42" s="68">
        <v>260</v>
      </c>
      <c r="E42" s="1267"/>
      <c r="F42" s="113">
        <f>E42*D42</f>
        <v>0</v>
      </c>
    </row>
    <row r="43" spans="1:6" ht="85.5">
      <c r="A43" s="64">
        <v>7</v>
      </c>
      <c r="B43" s="99" t="s">
        <v>38</v>
      </c>
      <c r="C43" s="72" t="s">
        <v>32</v>
      </c>
      <c r="D43" s="68">
        <v>140</v>
      </c>
      <c r="E43" s="1267"/>
      <c r="F43" s="113">
        <f>E43*D43</f>
        <v>0</v>
      </c>
    </row>
    <row r="44" spans="1:6" ht="28.5">
      <c r="A44" s="64">
        <v>8</v>
      </c>
      <c r="B44" s="99" t="s">
        <v>39</v>
      </c>
      <c r="C44" s="72" t="s">
        <v>23</v>
      </c>
      <c r="D44" s="68">
        <v>1</v>
      </c>
      <c r="E44" s="1267"/>
      <c r="F44" s="113">
        <f t="shared" ref="F44" si="0">E44*D44</f>
        <v>0</v>
      </c>
    </row>
    <row r="45" spans="1:6" ht="15">
      <c r="A45" s="64"/>
      <c r="B45" s="94"/>
      <c r="D45" s="101"/>
    </row>
    <row r="46" spans="1:6" ht="15">
      <c r="A46" s="83" t="s">
        <v>9</v>
      </c>
      <c r="B46" s="77" t="s">
        <v>40</v>
      </c>
      <c r="C46" s="78"/>
      <c r="D46" s="85"/>
      <c r="E46" s="115"/>
      <c r="F46" s="116">
        <f>SUM(F34:F45)</f>
        <v>0</v>
      </c>
    </row>
    <row r="47" spans="1:6" ht="15">
      <c r="A47" s="64"/>
      <c r="B47" s="92"/>
      <c r="C47" s="93"/>
      <c r="F47" s="114"/>
    </row>
    <row r="48" spans="1:6" ht="15">
      <c r="A48" s="64" t="s">
        <v>70</v>
      </c>
      <c r="B48" s="92" t="s">
        <v>11</v>
      </c>
      <c r="C48" s="93"/>
    </row>
    <row r="49" spans="1:6" ht="42.75">
      <c r="A49" s="64">
        <v>1</v>
      </c>
      <c r="B49" s="94" t="s">
        <v>72</v>
      </c>
    </row>
    <row r="50" spans="1:6" ht="15">
      <c r="A50" s="64" t="s">
        <v>71</v>
      </c>
      <c r="B50" s="94" t="s">
        <v>41</v>
      </c>
      <c r="C50" s="72" t="s">
        <v>32</v>
      </c>
      <c r="D50" s="68">
        <v>14</v>
      </c>
      <c r="E50" s="1267"/>
      <c r="F50" s="113">
        <f>E50*D50</f>
        <v>0</v>
      </c>
    </row>
    <row r="51" spans="1:6" ht="28.5">
      <c r="A51" s="64">
        <v>2</v>
      </c>
      <c r="B51" s="94" t="s">
        <v>42</v>
      </c>
    </row>
    <row r="52" spans="1:6" ht="28.5">
      <c r="A52" s="64"/>
      <c r="B52" s="94" t="s">
        <v>78</v>
      </c>
    </row>
    <row r="53" spans="1:6" ht="57">
      <c r="A53" s="64"/>
      <c r="B53" s="94" t="s">
        <v>79</v>
      </c>
    </row>
    <row r="54" spans="1:6" ht="15">
      <c r="A54" s="64" t="s">
        <v>73</v>
      </c>
      <c r="B54" s="94" t="s">
        <v>81</v>
      </c>
    </row>
    <row r="55" spans="1:6" ht="15">
      <c r="A55" s="64" t="s">
        <v>74</v>
      </c>
      <c r="B55" s="94" t="s">
        <v>184</v>
      </c>
      <c r="C55" s="72" t="s">
        <v>32</v>
      </c>
      <c r="D55" s="68">
        <v>53</v>
      </c>
      <c r="E55" s="1267"/>
      <c r="F55" s="113">
        <f t="shared" ref="F55:F57" si="1">E55*D55</f>
        <v>0</v>
      </c>
    </row>
    <row r="56" spans="1:6" ht="15">
      <c r="A56" s="64" t="s">
        <v>75</v>
      </c>
      <c r="B56" s="94" t="s">
        <v>83</v>
      </c>
      <c r="C56" s="72" t="s">
        <v>32</v>
      </c>
      <c r="D56" s="68">
        <v>35</v>
      </c>
      <c r="E56" s="1267"/>
      <c r="F56" s="113">
        <f t="shared" si="1"/>
        <v>0</v>
      </c>
    </row>
    <row r="57" spans="1:6" ht="15">
      <c r="A57" s="64" t="s">
        <v>82</v>
      </c>
      <c r="B57" s="94" t="s">
        <v>88</v>
      </c>
      <c r="C57" s="72" t="s">
        <v>32</v>
      </c>
      <c r="D57" s="68">
        <v>1</v>
      </c>
      <c r="E57" s="1267"/>
      <c r="F57" s="113">
        <f t="shared" si="1"/>
        <v>0</v>
      </c>
    </row>
    <row r="58" spans="1:6" ht="42.75">
      <c r="A58" s="64" t="s">
        <v>76</v>
      </c>
      <c r="B58" s="99" t="s">
        <v>304</v>
      </c>
    </row>
    <row r="59" spans="1:6" ht="57">
      <c r="A59" s="64" t="s">
        <v>77</v>
      </c>
      <c r="B59" s="94" t="s">
        <v>265</v>
      </c>
      <c r="C59" s="72" t="s">
        <v>32</v>
      </c>
      <c r="D59" s="68">
        <v>19</v>
      </c>
      <c r="E59" s="1267"/>
      <c r="F59" s="113">
        <f>E59*D59</f>
        <v>0</v>
      </c>
    </row>
    <row r="60" spans="1:6" ht="28.5">
      <c r="A60" s="64">
        <v>3</v>
      </c>
      <c r="B60" s="94" t="s">
        <v>43</v>
      </c>
    </row>
    <row r="61" spans="1:6" ht="15">
      <c r="A61" s="64" t="s">
        <v>85</v>
      </c>
      <c r="B61" s="94" t="s">
        <v>44</v>
      </c>
      <c r="C61" s="72" t="s">
        <v>45</v>
      </c>
      <c r="D61" s="68">
        <v>5056</v>
      </c>
      <c r="E61" s="1267"/>
      <c r="F61" s="113">
        <f>E61*D61</f>
        <v>0</v>
      </c>
    </row>
    <row r="62" spans="1:6" ht="15">
      <c r="A62" s="64" t="s">
        <v>153</v>
      </c>
      <c r="B62" s="94" t="s">
        <v>46</v>
      </c>
      <c r="C62" s="72" t="s">
        <v>45</v>
      </c>
      <c r="D62" s="68">
        <v>3</v>
      </c>
      <c r="E62" s="1267"/>
      <c r="F62" s="113">
        <f>E62*D62</f>
        <v>0</v>
      </c>
    </row>
    <row r="63" spans="1:6" ht="15">
      <c r="A63" s="64" t="s">
        <v>333</v>
      </c>
      <c r="B63" s="94" t="s">
        <v>47</v>
      </c>
      <c r="C63" s="72" t="s">
        <v>45</v>
      </c>
      <c r="D63" s="68">
        <v>1816</v>
      </c>
      <c r="E63" s="1267"/>
      <c r="F63" s="113">
        <f>E63*D63</f>
        <v>0</v>
      </c>
    </row>
    <row r="64" spans="1:6" ht="15">
      <c r="A64" s="64"/>
      <c r="B64" s="94"/>
      <c r="D64" s="101"/>
    </row>
    <row r="65" spans="1:6" ht="15">
      <c r="A65" s="83"/>
      <c r="B65" s="77" t="s">
        <v>48</v>
      </c>
      <c r="C65" s="78"/>
      <c r="D65" s="85"/>
      <c r="E65" s="115"/>
      <c r="F65" s="116">
        <f>SUM(F49:F64)</f>
        <v>0</v>
      </c>
    </row>
    <row r="67" spans="1:6" ht="15">
      <c r="A67" s="64" t="s">
        <v>94</v>
      </c>
      <c r="B67" s="92" t="s">
        <v>12</v>
      </c>
      <c r="C67" s="93"/>
    </row>
    <row r="68" spans="1:6" ht="15">
      <c r="A68" s="64">
        <v>1</v>
      </c>
      <c r="B68" s="94" t="s">
        <v>49</v>
      </c>
    </row>
    <row r="69" spans="1:6" ht="15">
      <c r="A69" s="64" t="s">
        <v>71</v>
      </c>
      <c r="B69" s="94" t="s">
        <v>95</v>
      </c>
      <c r="C69" s="72" t="s">
        <v>26</v>
      </c>
      <c r="D69" s="68">
        <v>185</v>
      </c>
      <c r="E69" s="1267"/>
      <c r="F69" s="113">
        <f t="shared" ref="F69:F74" si="2">E69*D69</f>
        <v>0</v>
      </c>
    </row>
    <row r="70" spans="1:6" ht="15">
      <c r="A70" s="64" t="s">
        <v>96</v>
      </c>
      <c r="B70" s="94" t="s">
        <v>99</v>
      </c>
      <c r="C70" s="72" t="s">
        <v>26</v>
      </c>
      <c r="D70" s="68">
        <v>755</v>
      </c>
      <c r="E70" s="1267"/>
      <c r="F70" s="113">
        <f t="shared" si="2"/>
        <v>0</v>
      </c>
    </row>
    <row r="71" spans="1:6" ht="15">
      <c r="A71" s="64" t="s">
        <v>98</v>
      </c>
      <c r="B71" s="94" t="s">
        <v>557</v>
      </c>
      <c r="C71" s="72" t="s">
        <v>26</v>
      </c>
      <c r="D71" s="68">
        <v>5</v>
      </c>
      <c r="E71" s="1267"/>
      <c r="F71" s="113">
        <f t="shared" si="2"/>
        <v>0</v>
      </c>
    </row>
    <row r="72" spans="1:6" ht="15">
      <c r="A72" s="64" t="s">
        <v>100</v>
      </c>
      <c r="B72" s="94" t="s">
        <v>558</v>
      </c>
      <c r="C72" s="72" t="s">
        <v>26</v>
      </c>
      <c r="D72" s="68">
        <v>1</v>
      </c>
      <c r="E72" s="1267"/>
      <c r="F72" s="113">
        <f t="shared" si="2"/>
        <v>0</v>
      </c>
    </row>
    <row r="73" spans="1:6" ht="15">
      <c r="A73" s="64" t="s">
        <v>108</v>
      </c>
      <c r="B73" s="94" t="s">
        <v>112</v>
      </c>
      <c r="C73" s="72" t="s">
        <v>26</v>
      </c>
      <c r="D73" s="68">
        <v>10</v>
      </c>
      <c r="E73" s="1267"/>
      <c r="F73" s="113">
        <f t="shared" si="2"/>
        <v>0</v>
      </c>
    </row>
    <row r="74" spans="1:6" ht="28.5">
      <c r="A74" s="64" t="s">
        <v>109</v>
      </c>
      <c r="B74" s="94" t="s">
        <v>115</v>
      </c>
      <c r="C74" s="72" t="s">
        <v>59</v>
      </c>
      <c r="D74" s="68">
        <v>25</v>
      </c>
      <c r="E74" s="1267"/>
      <c r="F74" s="113">
        <f t="shared" si="2"/>
        <v>0</v>
      </c>
    </row>
    <row r="75" spans="1:6" ht="15">
      <c r="A75" s="64">
        <v>2</v>
      </c>
      <c r="B75" s="94" t="s">
        <v>50</v>
      </c>
    </row>
    <row r="76" spans="1:6" ht="171">
      <c r="A76" s="64"/>
      <c r="B76" s="94" t="s">
        <v>51</v>
      </c>
    </row>
    <row r="77" spans="1:6" ht="15">
      <c r="A77" s="64" t="s">
        <v>73</v>
      </c>
      <c r="B77" s="94" t="s">
        <v>113</v>
      </c>
      <c r="C77" s="72" t="s">
        <v>26</v>
      </c>
      <c r="D77" s="68">
        <v>5</v>
      </c>
      <c r="E77" s="1267"/>
      <c r="F77" s="113">
        <f>E77*D77</f>
        <v>0</v>
      </c>
    </row>
    <row r="78" spans="1:6" ht="43.5">
      <c r="A78" s="64" t="s">
        <v>76</v>
      </c>
      <c r="B78" s="94" t="s">
        <v>564</v>
      </c>
      <c r="C78" s="72" t="s">
        <v>26</v>
      </c>
      <c r="D78" s="68">
        <v>65</v>
      </c>
      <c r="E78" s="1267"/>
      <c r="F78" s="113">
        <f>E78*D78</f>
        <v>0</v>
      </c>
    </row>
    <row r="79" spans="1:6" ht="15">
      <c r="A79" s="64"/>
      <c r="B79" s="94"/>
      <c r="D79" s="101"/>
    </row>
    <row r="80" spans="1:6" ht="15">
      <c r="A80" s="83"/>
      <c r="B80" s="77" t="s">
        <v>52</v>
      </c>
      <c r="C80" s="78"/>
      <c r="D80" s="85"/>
      <c r="E80" s="115"/>
      <c r="F80" s="116">
        <f>SUM(F68:F79)</f>
        <v>0</v>
      </c>
    </row>
    <row r="82" spans="1:6" ht="15">
      <c r="A82" s="64" t="s">
        <v>116</v>
      </c>
      <c r="B82" s="92" t="s">
        <v>13</v>
      </c>
      <c r="C82" s="93"/>
    </row>
    <row r="83" spans="1:6" ht="28.5">
      <c r="A83" s="64">
        <v>1</v>
      </c>
      <c r="B83" s="94" t="s">
        <v>53</v>
      </c>
      <c r="C83" s="72" t="s">
        <v>23</v>
      </c>
      <c r="D83" s="68">
        <v>1</v>
      </c>
      <c r="E83" s="1267"/>
      <c r="F83" s="113">
        <f>E83*D83</f>
        <v>0</v>
      </c>
    </row>
    <row r="84" spans="1:6" ht="15">
      <c r="A84" s="64">
        <v>2</v>
      </c>
      <c r="B84" s="94" t="s">
        <v>54</v>
      </c>
      <c r="E84" s="785"/>
    </row>
    <row r="85" spans="1:6" ht="15">
      <c r="A85" s="64" t="s">
        <v>73</v>
      </c>
      <c r="B85" s="94" t="s">
        <v>55</v>
      </c>
      <c r="C85" s="72" t="s">
        <v>56</v>
      </c>
      <c r="D85" s="68">
        <v>100</v>
      </c>
      <c r="E85" s="1267"/>
      <c r="F85" s="113">
        <f>E85*D85</f>
        <v>0</v>
      </c>
    </row>
    <row r="86" spans="1:6" ht="15">
      <c r="A86" s="64" t="s">
        <v>76</v>
      </c>
      <c r="B86" s="94" t="s">
        <v>57</v>
      </c>
      <c r="C86" s="72" t="s">
        <v>56</v>
      </c>
      <c r="D86" s="68">
        <v>80</v>
      </c>
      <c r="E86" s="1267"/>
      <c r="F86" s="113">
        <f>E86*D86</f>
        <v>0</v>
      </c>
    </row>
    <row r="87" spans="1:6" ht="15">
      <c r="A87" s="64" t="s">
        <v>80</v>
      </c>
      <c r="B87" s="94" t="s">
        <v>58</v>
      </c>
      <c r="C87" s="72" t="s">
        <v>56</v>
      </c>
      <c r="D87" s="68">
        <v>50</v>
      </c>
      <c r="E87" s="1267"/>
      <c r="F87" s="113">
        <f>E87*D87</f>
        <v>0</v>
      </c>
    </row>
    <row r="88" spans="1:6" ht="71.25">
      <c r="A88" s="64">
        <v>3</v>
      </c>
      <c r="B88" s="94" t="s">
        <v>157</v>
      </c>
    </row>
    <row r="89" spans="1:6" ht="15">
      <c r="A89" s="64" t="s">
        <v>85</v>
      </c>
      <c r="B89" s="94" t="s">
        <v>120</v>
      </c>
      <c r="C89" s="72" t="s">
        <v>26</v>
      </c>
      <c r="D89" s="68">
        <v>92</v>
      </c>
      <c r="E89" s="1267"/>
      <c r="F89" s="113">
        <f>E89*D89</f>
        <v>0</v>
      </c>
    </row>
    <row r="90" spans="1:6" ht="42.75">
      <c r="A90" s="64"/>
      <c r="B90" s="94" t="s">
        <v>121</v>
      </c>
    </row>
    <row r="91" spans="1:6" ht="15">
      <c r="A91" s="64" t="s">
        <v>153</v>
      </c>
      <c r="B91" s="94" t="s">
        <v>123</v>
      </c>
    </row>
    <row r="92" spans="1:6" ht="85.5">
      <c r="A92" s="64"/>
      <c r="B92" s="94" t="s">
        <v>122</v>
      </c>
    </row>
    <row r="93" spans="1:6" ht="71.25">
      <c r="A93" s="64"/>
      <c r="B93" s="94" t="s">
        <v>117</v>
      </c>
    </row>
    <row r="94" spans="1:6" ht="71.25">
      <c r="A94" s="64"/>
      <c r="B94" s="94" t="s">
        <v>118</v>
      </c>
    </row>
    <row r="95" spans="1:6" ht="313.5">
      <c r="A95" s="64"/>
      <c r="B95" s="94" t="s">
        <v>119</v>
      </c>
    </row>
    <row r="96" spans="1:6" ht="28.5">
      <c r="A96" s="64" t="s">
        <v>290</v>
      </c>
      <c r="B96" s="94" t="s">
        <v>192</v>
      </c>
      <c r="C96" s="72" t="s">
        <v>26</v>
      </c>
      <c r="D96" s="68">
        <v>650</v>
      </c>
      <c r="E96" s="1267"/>
      <c r="F96" s="113">
        <f>E96*D96</f>
        <v>0</v>
      </c>
    </row>
    <row r="97" spans="1:6" ht="42.75">
      <c r="A97" s="64" t="s">
        <v>333</v>
      </c>
      <c r="B97" s="99" t="s">
        <v>342</v>
      </c>
      <c r="C97" s="72" t="s">
        <v>26</v>
      </c>
      <c r="D97" s="68">
        <v>107</v>
      </c>
      <c r="E97" s="1267"/>
      <c r="F97" s="113">
        <f>E97*D97</f>
        <v>0</v>
      </c>
    </row>
    <row r="98" spans="1:6" ht="28.5">
      <c r="A98" s="64"/>
      <c r="B98" s="94" t="s">
        <v>129</v>
      </c>
    </row>
    <row r="99" spans="1:6" ht="15">
      <c r="A99" s="64"/>
      <c r="B99" s="94"/>
      <c r="D99" s="101"/>
    </row>
    <row r="100" spans="1:6" ht="15">
      <c r="A100" s="83"/>
      <c r="B100" s="77" t="s">
        <v>60</v>
      </c>
      <c r="C100" s="78"/>
      <c r="D100" s="85"/>
      <c r="E100" s="115"/>
      <c r="F100" s="116">
        <f>SUM(F83:F99)</f>
        <v>0</v>
      </c>
    </row>
    <row r="101" spans="1:6" ht="15">
      <c r="A101" s="64"/>
      <c r="B101" s="94"/>
    </row>
    <row r="102" spans="1:6" ht="15">
      <c r="A102" s="64" t="s">
        <v>138</v>
      </c>
      <c r="B102" s="92" t="s">
        <v>17</v>
      </c>
      <c r="C102" s="102"/>
      <c r="D102" s="73"/>
      <c r="F102" s="114"/>
    </row>
    <row r="103" spans="1:6" ht="135">
      <c r="A103" s="64"/>
      <c r="B103" s="104" t="s">
        <v>347</v>
      </c>
      <c r="C103" s="102"/>
      <c r="D103" s="73"/>
      <c r="F103" s="114"/>
    </row>
    <row r="104" spans="1:6" ht="180">
      <c r="A104" s="64"/>
      <c r="B104" s="104" t="s">
        <v>279</v>
      </c>
      <c r="C104" s="102"/>
      <c r="D104" s="73"/>
      <c r="F104" s="114"/>
    </row>
    <row r="105" spans="1:6" ht="71.25">
      <c r="A105" s="64"/>
      <c r="B105" s="105" t="s">
        <v>227</v>
      </c>
      <c r="C105" s="102"/>
      <c r="D105" s="73"/>
      <c r="F105" s="114"/>
    </row>
    <row r="106" spans="1:6" ht="45">
      <c r="A106" s="64"/>
      <c r="B106" s="104" t="s">
        <v>61</v>
      </c>
      <c r="C106" s="102"/>
      <c r="D106" s="73"/>
      <c r="F106" s="114"/>
    </row>
    <row r="107" spans="1:6" ht="15">
      <c r="A107" s="64"/>
      <c r="B107" s="104" t="s">
        <v>62</v>
      </c>
      <c r="C107" s="102"/>
      <c r="D107" s="73"/>
      <c r="F107" s="114"/>
    </row>
    <row r="108" spans="1:6" ht="29.25">
      <c r="A108" s="64">
        <v>1</v>
      </c>
      <c r="B108" s="105" t="s">
        <v>565</v>
      </c>
      <c r="F108" s="114"/>
    </row>
    <row r="109" spans="1:6" ht="114">
      <c r="A109" s="64" t="s">
        <v>71</v>
      </c>
      <c r="B109" s="105" t="s">
        <v>344</v>
      </c>
      <c r="F109" s="114"/>
    </row>
    <row r="110" spans="1:6" ht="42.75">
      <c r="A110" s="64"/>
      <c r="B110" s="105" t="s">
        <v>63</v>
      </c>
      <c r="F110" s="114"/>
    </row>
    <row r="111" spans="1:6" ht="28.5">
      <c r="A111" s="64" t="s">
        <v>139</v>
      </c>
      <c r="B111" s="106" t="s">
        <v>310</v>
      </c>
      <c r="C111" s="72" t="s">
        <v>28</v>
      </c>
      <c r="D111" s="68">
        <v>1</v>
      </c>
      <c r="E111" s="1267"/>
      <c r="F111" s="113">
        <f>E111*D111</f>
        <v>0</v>
      </c>
    </row>
    <row r="112" spans="1:6" ht="28.5">
      <c r="A112" s="64" t="s">
        <v>140</v>
      </c>
      <c r="B112" s="106" t="s">
        <v>311</v>
      </c>
      <c r="C112" s="72" t="s">
        <v>28</v>
      </c>
      <c r="D112" s="68">
        <v>1</v>
      </c>
      <c r="E112" s="1267"/>
      <c r="F112" s="113">
        <f t="shared" ref="F112:F120" si="3">E112*D112</f>
        <v>0</v>
      </c>
    </row>
    <row r="113" spans="1:6" ht="28.5">
      <c r="A113" s="64" t="s">
        <v>141</v>
      </c>
      <c r="B113" s="106" t="s">
        <v>312</v>
      </c>
      <c r="C113" s="72" t="s">
        <v>28</v>
      </c>
      <c r="D113" s="68">
        <v>1</v>
      </c>
      <c r="E113" s="1267"/>
      <c r="F113" s="113">
        <f t="shared" si="3"/>
        <v>0</v>
      </c>
    </row>
    <row r="114" spans="1:6" ht="28.5">
      <c r="A114" s="64" t="s">
        <v>142</v>
      </c>
      <c r="B114" s="106" t="s">
        <v>313</v>
      </c>
      <c r="C114" s="72" t="s">
        <v>28</v>
      </c>
      <c r="D114" s="68">
        <v>7</v>
      </c>
      <c r="E114" s="1267"/>
      <c r="F114" s="113">
        <f t="shared" ref="F114:F116" si="4">E114*D114</f>
        <v>0</v>
      </c>
    </row>
    <row r="115" spans="1:6" ht="28.5">
      <c r="A115" s="64" t="s">
        <v>143</v>
      </c>
      <c r="B115" s="106" t="s">
        <v>314</v>
      </c>
      <c r="C115" s="72" t="s">
        <v>28</v>
      </c>
      <c r="D115" s="68">
        <v>7</v>
      </c>
      <c r="E115" s="1267"/>
      <c r="F115" s="113">
        <f t="shared" si="4"/>
        <v>0</v>
      </c>
    </row>
    <row r="116" spans="1:6" ht="28.5">
      <c r="A116" s="64" t="s">
        <v>144</v>
      </c>
      <c r="B116" s="106" t="s">
        <v>315</v>
      </c>
      <c r="C116" s="72" t="s">
        <v>28</v>
      </c>
      <c r="D116" s="68">
        <v>7</v>
      </c>
      <c r="E116" s="1267"/>
      <c r="F116" s="113">
        <f t="shared" si="4"/>
        <v>0</v>
      </c>
    </row>
    <row r="117" spans="1:6" ht="28.5">
      <c r="A117" s="64" t="s">
        <v>205</v>
      </c>
      <c r="B117" s="106" t="s">
        <v>316</v>
      </c>
      <c r="C117" s="72" t="s">
        <v>28</v>
      </c>
      <c r="D117" s="68">
        <v>1</v>
      </c>
      <c r="E117" s="1267"/>
      <c r="F117" s="113">
        <f t="shared" si="3"/>
        <v>0</v>
      </c>
    </row>
    <row r="118" spans="1:6" ht="28.5">
      <c r="A118" s="64" t="s">
        <v>206</v>
      </c>
      <c r="B118" s="106" t="s">
        <v>317</v>
      </c>
      <c r="C118" s="72" t="s">
        <v>28</v>
      </c>
      <c r="D118" s="68">
        <v>1</v>
      </c>
      <c r="E118" s="1267"/>
      <c r="F118" s="113">
        <f t="shared" si="3"/>
        <v>0</v>
      </c>
    </row>
    <row r="119" spans="1:6" ht="28.5">
      <c r="A119" s="64" t="s">
        <v>207</v>
      </c>
      <c r="B119" s="106" t="s">
        <v>318</v>
      </c>
      <c r="C119" s="72" t="s">
        <v>28</v>
      </c>
      <c r="D119" s="68">
        <v>1</v>
      </c>
      <c r="E119" s="1267"/>
      <c r="F119" s="113">
        <f t="shared" si="3"/>
        <v>0</v>
      </c>
    </row>
    <row r="120" spans="1:6" ht="58.5">
      <c r="A120" s="64" t="s">
        <v>96</v>
      </c>
      <c r="B120" s="105" t="s">
        <v>566</v>
      </c>
      <c r="C120" s="72" t="s">
        <v>28</v>
      </c>
      <c r="D120" s="68">
        <v>5</v>
      </c>
      <c r="E120" s="1267"/>
      <c r="F120" s="113">
        <f t="shared" si="3"/>
        <v>0</v>
      </c>
    </row>
    <row r="121" spans="1:6" ht="15">
      <c r="A121" s="83"/>
      <c r="B121" s="77" t="s">
        <v>17</v>
      </c>
      <c r="C121" s="88"/>
      <c r="D121" s="85"/>
      <c r="E121" s="115"/>
      <c r="F121" s="116">
        <f>SUM(F102:F120)</f>
        <v>0</v>
      </c>
    </row>
    <row r="122" spans="1:6" ht="15">
      <c r="A122" s="64"/>
      <c r="B122" s="94"/>
    </row>
    <row r="123" spans="1:6" ht="15">
      <c r="A123" s="64" t="s">
        <v>145</v>
      </c>
      <c r="B123" s="92" t="s">
        <v>16</v>
      </c>
      <c r="C123" s="93"/>
    </row>
    <row r="124" spans="1:6" ht="15">
      <c r="A124" s="64"/>
    </row>
    <row r="125" spans="1:6" ht="15">
      <c r="A125" s="64" t="s">
        <v>132</v>
      </c>
      <c r="B125" s="92" t="s">
        <v>19</v>
      </c>
      <c r="C125" s="102"/>
      <c r="D125" s="73"/>
      <c r="F125" s="114"/>
    </row>
    <row r="126" spans="1:6" ht="45">
      <c r="A126" s="64" t="s">
        <v>64</v>
      </c>
      <c r="B126" s="92" t="s">
        <v>65</v>
      </c>
      <c r="C126" s="102"/>
      <c r="D126" s="73"/>
      <c r="F126" s="114"/>
    </row>
    <row r="127" spans="1:6" ht="195">
      <c r="A127" s="64"/>
      <c r="B127" s="92" t="s">
        <v>567</v>
      </c>
      <c r="C127" s="102"/>
      <c r="D127" s="73"/>
      <c r="F127" s="114"/>
    </row>
    <row r="128" spans="1:6" ht="199.5">
      <c r="A128" s="64"/>
      <c r="B128" s="99" t="s">
        <v>158</v>
      </c>
      <c r="C128" s="102"/>
      <c r="D128" s="73"/>
      <c r="F128" s="114"/>
    </row>
    <row r="129" spans="1:6" ht="28.5">
      <c r="A129" s="64">
        <v>1</v>
      </c>
      <c r="B129" s="105" t="s">
        <v>146</v>
      </c>
    </row>
    <row r="130" spans="1:6" ht="42.75">
      <c r="A130" s="64"/>
      <c r="B130" s="105" t="s">
        <v>305</v>
      </c>
    </row>
    <row r="131" spans="1:6" ht="15">
      <c r="A131" s="64" t="s">
        <v>71</v>
      </c>
      <c r="B131" s="104" t="s">
        <v>306</v>
      </c>
    </row>
    <row r="132" spans="1:6" ht="145.5">
      <c r="A132" s="64"/>
      <c r="B132" s="106" t="s">
        <v>568</v>
      </c>
    </row>
    <row r="133" spans="1:6" ht="85.5">
      <c r="A133" s="64"/>
      <c r="B133" s="106" t="s">
        <v>307</v>
      </c>
    </row>
    <row r="134" spans="1:6" ht="28.5">
      <c r="A134" s="64"/>
      <c r="B134" s="106" t="s">
        <v>320</v>
      </c>
    </row>
    <row r="135" spans="1:6" ht="42.75">
      <c r="A135" s="64" t="s">
        <v>139</v>
      </c>
      <c r="B135" s="106" t="s">
        <v>345</v>
      </c>
      <c r="C135" s="72" t="s">
        <v>59</v>
      </c>
      <c r="D135" s="68">
        <v>19</v>
      </c>
      <c r="E135" s="1267"/>
      <c r="F135" s="113">
        <f>E135*D135</f>
        <v>0</v>
      </c>
    </row>
    <row r="136" spans="1:6" ht="57">
      <c r="A136" s="64" t="s">
        <v>140</v>
      </c>
      <c r="B136" s="105" t="s">
        <v>346</v>
      </c>
      <c r="C136" s="72" t="s">
        <v>26</v>
      </c>
      <c r="D136" s="68">
        <v>6.5</v>
      </c>
      <c r="E136" s="1267"/>
      <c r="F136" s="113">
        <f>E136*D136</f>
        <v>0</v>
      </c>
    </row>
    <row r="137" spans="1:6" ht="39.75" customHeight="1">
      <c r="A137" s="64"/>
      <c r="B137" s="105" t="s">
        <v>149</v>
      </c>
    </row>
    <row r="138" spans="1:6" ht="15">
      <c r="A138" s="64" t="s">
        <v>96</v>
      </c>
      <c r="B138" s="111" t="s">
        <v>308</v>
      </c>
    </row>
    <row r="139" spans="1:6" ht="139.5" customHeight="1">
      <c r="A139" s="64"/>
      <c r="B139" s="106" t="s">
        <v>632</v>
      </c>
    </row>
    <row r="140" spans="1:6" ht="63" customHeight="1">
      <c r="A140" s="64"/>
      <c r="B140" s="106" t="s">
        <v>228</v>
      </c>
    </row>
    <row r="141" spans="1:6" ht="57">
      <c r="A141" s="64" t="s">
        <v>221</v>
      </c>
      <c r="B141" s="106" t="s">
        <v>439</v>
      </c>
      <c r="C141" s="72" t="s">
        <v>59</v>
      </c>
      <c r="D141" s="68">
        <v>6.5</v>
      </c>
      <c r="E141" s="1267"/>
      <c r="F141" s="113">
        <f>E141*D141</f>
        <v>0</v>
      </c>
    </row>
    <row r="142" spans="1:6" ht="71.25">
      <c r="A142" s="64" t="s">
        <v>222</v>
      </c>
      <c r="B142" s="106" t="s">
        <v>440</v>
      </c>
      <c r="C142" s="72" t="s">
        <v>26</v>
      </c>
      <c r="D142" s="68">
        <v>4</v>
      </c>
      <c r="E142" s="1267"/>
      <c r="F142" s="113">
        <f>E142*D142</f>
        <v>0</v>
      </c>
    </row>
    <row r="143" spans="1:6" ht="15">
      <c r="A143" s="64"/>
      <c r="B143" s="106"/>
    </row>
    <row r="144" spans="1:6" ht="15">
      <c r="A144" s="64">
        <v>2</v>
      </c>
      <c r="B144" s="104" t="s">
        <v>229</v>
      </c>
    </row>
    <row r="145" spans="1:6" ht="138" customHeight="1">
      <c r="A145" s="64"/>
      <c r="B145" s="106" t="s">
        <v>633</v>
      </c>
    </row>
    <row r="146" spans="1:6" ht="43.5">
      <c r="A146" s="64" t="s">
        <v>74</v>
      </c>
      <c r="B146" s="105" t="s">
        <v>634</v>
      </c>
      <c r="C146" s="72" t="s">
        <v>59</v>
      </c>
      <c r="D146" s="68">
        <v>49</v>
      </c>
      <c r="E146" s="1267"/>
      <c r="F146" s="113">
        <f t="shared" ref="F146:F147" si="5">E146*D146</f>
        <v>0</v>
      </c>
    </row>
    <row r="147" spans="1:6" ht="29.25">
      <c r="A147" s="64" t="s">
        <v>75</v>
      </c>
      <c r="B147" s="105" t="s">
        <v>572</v>
      </c>
      <c r="C147" s="72" t="s">
        <v>59</v>
      </c>
      <c r="D147" s="68">
        <v>49</v>
      </c>
      <c r="E147" s="1267"/>
      <c r="F147" s="113">
        <f t="shared" si="5"/>
        <v>0</v>
      </c>
    </row>
    <row r="148" spans="1:6" ht="79.5" customHeight="1">
      <c r="A148" s="64" t="s">
        <v>82</v>
      </c>
      <c r="B148" s="106" t="s">
        <v>635</v>
      </c>
      <c r="C148" s="72" t="s">
        <v>59</v>
      </c>
      <c r="D148" s="68">
        <v>14</v>
      </c>
      <c r="E148" s="1267"/>
      <c r="F148" s="113">
        <f t="shared" ref="F148:F150" si="6">E148*D148</f>
        <v>0</v>
      </c>
    </row>
    <row r="149" spans="1:6" ht="91.5" customHeight="1">
      <c r="A149" s="64"/>
      <c r="B149" s="106" t="s">
        <v>442</v>
      </c>
    </row>
    <row r="150" spans="1:6" ht="59.25">
      <c r="A150" s="64" t="s">
        <v>441</v>
      </c>
      <c r="B150" s="106" t="s">
        <v>636</v>
      </c>
      <c r="C150" s="72" t="s">
        <v>59</v>
      </c>
      <c r="D150" s="68">
        <v>14</v>
      </c>
      <c r="E150" s="1267"/>
      <c r="F150" s="113">
        <f t="shared" si="6"/>
        <v>0</v>
      </c>
    </row>
    <row r="151" spans="1:6" ht="28.5">
      <c r="A151" s="64" t="s">
        <v>251</v>
      </c>
      <c r="B151" s="106" t="s">
        <v>443</v>
      </c>
    </row>
    <row r="152" spans="1:6" ht="15">
      <c r="A152" s="64"/>
      <c r="B152" s="105"/>
    </row>
    <row r="153" spans="1:6" ht="30">
      <c r="A153" s="64">
        <v>3</v>
      </c>
      <c r="B153" s="111" t="s">
        <v>319</v>
      </c>
    </row>
    <row r="154" spans="1:6" ht="57.75">
      <c r="A154" s="64"/>
      <c r="B154" s="106" t="s">
        <v>637</v>
      </c>
    </row>
    <row r="155" spans="1:6" ht="43.5">
      <c r="A155" s="64" t="s">
        <v>174</v>
      </c>
      <c r="B155" s="105" t="s">
        <v>638</v>
      </c>
      <c r="C155" s="72" t="s">
        <v>59</v>
      </c>
      <c r="D155" s="68">
        <v>33.5</v>
      </c>
      <c r="E155" s="1267"/>
      <c r="F155" s="113">
        <f t="shared" ref="F155:F156" si="7">E155*D155</f>
        <v>0</v>
      </c>
    </row>
    <row r="156" spans="1:6" ht="29.25">
      <c r="A156" s="64" t="s">
        <v>231</v>
      </c>
      <c r="B156" s="105" t="s">
        <v>572</v>
      </c>
      <c r="C156" s="72" t="s">
        <v>59</v>
      </c>
      <c r="D156" s="68">
        <v>33.5</v>
      </c>
      <c r="E156" s="1267"/>
      <c r="F156" s="113">
        <f t="shared" si="7"/>
        <v>0</v>
      </c>
    </row>
    <row r="157" spans="1:6" ht="15">
      <c r="A157" s="64"/>
      <c r="B157" s="105"/>
    </row>
    <row r="158" spans="1:6" ht="15">
      <c r="A158" s="64">
        <v>4</v>
      </c>
      <c r="B158" s="111" t="s">
        <v>321</v>
      </c>
    </row>
    <row r="159" spans="1:6" ht="159.75" customHeight="1">
      <c r="A159" s="64"/>
      <c r="B159" s="106" t="s">
        <v>639</v>
      </c>
    </row>
    <row r="160" spans="1:6" ht="42.75">
      <c r="A160" s="64"/>
      <c r="B160" s="106" t="s">
        <v>323</v>
      </c>
    </row>
    <row r="161" spans="1:6" ht="15">
      <c r="A161" s="64" t="s">
        <v>91</v>
      </c>
      <c r="B161" s="105" t="s">
        <v>233</v>
      </c>
      <c r="C161" s="72" t="s">
        <v>26</v>
      </c>
      <c r="D161" s="68">
        <v>7</v>
      </c>
      <c r="E161" s="1267"/>
      <c r="F161" s="113">
        <f t="shared" ref="F161:F164" si="8">E161*D161</f>
        <v>0</v>
      </c>
    </row>
    <row r="162" spans="1:6" s="107" customFormat="1" ht="29.25">
      <c r="A162" s="64" t="s">
        <v>92</v>
      </c>
      <c r="B162" s="105" t="s">
        <v>573</v>
      </c>
      <c r="C162" s="72" t="s">
        <v>26</v>
      </c>
      <c r="D162" s="68">
        <v>6.5</v>
      </c>
      <c r="E162" s="1267"/>
      <c r="F162" s="113">
        <f t="shared" si="8"/>
        <v>0</v>
      </c>
    </row>
    <row r="163" spans="1:6" ht="86.25">
      <c r="A163" s="64" t="s">
        <v>93</v>
      </c>
      <c r="B163" s="106" t="s">
        <v>640</v>
      </c>
      <c r="C163" s="72" t="s">
        <v>59</v>
      </c>
      <c r="D163" s="68">
        <v>4</v>
      </c>
      <c r="E163" s="1267"/>
      <c r="F163" s="113">
        <f t="shared" si="8"/>
        <v>0</v>
      </c>
    </row>
    <row r="164" spans="1:6" ht="29.25">
      <c r="A164" s="64" t="s">
        <v>444</v>
      </c>
      <c r="B164" s="105" t="s">
        <v>572</v>
      </c>
      <c r="C164" s="72" t="s">
        <v>59</v>
      </c>
      <c r="D164" s="68">
        <v>4</v>
      </c>
      <c r="E164" s="1267"/>
      <c r="F164" s="113">
        <f t="shared" si="8"/>
        <v>0</v>
      </c>
    </row>
    <row r="165" spans="1:6" ht="15">
      <c r="A165" s="64"/>
      <c r="B165" s="109"/>
      <c r="C165" s="108"/>
    </row>
    <row r="166" spans="1:6" ht="15">
      <c r="A166" s="64">
        <v>5</v>
      </c>
      <c r="B166" s="111" t="s">
        <v>309</v>
      </c>
    </row>
    <row r="167" spans="1:6" ht="100.5">
      <c r="A167" s="64" t="s">
        <v>236</v>
      </c>
      <c r="B167" s="106" t="s">
        <v>641</v>
      </c>
      <c r="C167" s="72" t="s">
        <v>59</v>
      </c>
      <c r="D167" s="68">
        <v>41.5</v>
      </c>
      <c r="E167" s="1267"/>
      <c r="F167" s="113">
        <f t="shared" ref="F167:F168" si="9">E167*D167</f>
        <v>0</v>
      </c>
    </row>
    <row r="168" spans="1:6" ht="115.5">
      <c r="A168" s="64" t="s">
        <v>238</v>
      </c>
      <c r="B168" s="106" t="s">
        <v>642</v>
      </c>
      <c r="C168" s="72" t="s">
        <v>26</v>
      </c>
      <c r="D168" s="68">
        <v>10.5</v>
      </c>
      <c r="E168" s="1267"/>
      <c r="F168" s="113">
        <f t="shared" si="9"/>
        <v>0</v>
      </c>
    </row>
    <row r="169" spans="1:6" ht="15">
      <c r="A169" s="64"/>
      <c r="B169" s="110"/>
    </row>
    <row r="170" spans="1:6" ht="30">
      <c r="A170" s="64">
        <v>6</v>
      </c>
      <c r="B170" s="111" t="s">
        <v>66</v>
      </c>
    </row>
    <row r="171" spans="1:6" ht="172.5">
      <c r="A171" s="64"/>
      <c r="B171" s="106" t="s">
        <v>579</v>
      </c>
    </row>
    <row r="172" spans="1:6" ht="28.5">
      <c r="A172" s="64"/>
      <c r="B172" s="106" t="s">
        <v>277</v>
      </c>
    </row>
    <row r="173" spans="1:6" ht="86.25">
      <c r="A173" s="64" t="s">
        <v>239</v>
      </c>
      <c r="B173" s="105" t="s">
        <v>580</v>
      </c>
      <c r="C173" s="72" t="s">
        <v>28</v>
      </c>
      <c r="D173" s="68">
        <v>5</v>
      </c>
      <c r="E173" s="1267"/>
      <c r="F173" s="113">
        <f>E173*D173</f>
        <v>0</v>
      </c>
    </row>
    <row r="174" spans="1:6" ht="72.75">
      <c r="A174" s="64" t="s">
        <v>240</v>
      </c>
      <c r="B174" s="105" t="s">
        <v>581</v>
      </c>
      <c r="C174" s="72" t="s">
        <v>28</v>
      </c>
      <c r="D174" s="68">
        <v>5</v>
      </c>
      <c r="E174" s="1267"/>
      <c r="F174" s="113">
        <f>E174*D174</f>
        <v>0</v>
      </c>
    </row>
    <row r="175" spans="1:6" ht="15">
      <c r="A175" s="83"/>
      <c r="B175" s="77" t="s">
        <v>67</v>
      </c>
      <c r="C175" s="78"/>
      <c r="D175" s="79"/>
      <c r="E175" s="115"/>
      <c r="F175" s="116">
        <f>SUM(F130:F174)</f>
        <v>0</v>
      </c>
    </row>
  </sheetData>
  <sheetProtection algorithmName="SHA-512" hashValue="i5gQdligtP082V3NsCVyCY9/KnBjHX2kkaoNUi/mwSbS0d6MkoZXiL6s50sffR5T0IdkxrKaYmcvtFSbV6aO/w==" saltValue="6d1wSWgAPl2jFx9GKfYhAQ==" spinCount="100000" sheet="1"/>
  <pageMargins left="0.98402777777777772" right="0.19652777777777777" top="1.1111111111111112" bottom="0.74791666666666667" header="0.74791666666666667" footer="0.51180555555555551"/>
  <pageSetup paperSize="9" scale="83" firstPageNumber="0" orientation="portrait" r:id="rId1"/>
  <headerFooter alignWithMargins="0">
    <oddHeader>&amp;L&amp;"Times New Roman,Navadno"&amp;8&amp;F&amp;C&amp;"Times New Roman,Navadno"&amp;12&amp;P/&amp;N&amp;R&amp;"Times New Roman,Navadno"&amp;8&amp;A</oddHeader>
  </headerFooter>
  <rowBreaks count="4" manualBreakCount="4">
    <brk id="20" max="5" man="1"/>
    <brk id="101" max="5" man="1"/>
    <brk id="132" max="5" man="1"/>
    <brk id="165" max="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K179"/>
  <sheetViews>
    <sheetView view="pageBreakPreview" topLeftCell="A144" zoomScale="80" zoomScaleNormal="110" zoomScaleSheetLayoutView="80" workbookViewId="0">
      <selection activeCell="A100" sqref="A100:F100"/>
    </sheetView>
  </sheetViews>
  <sheetFormatPr defaultColWidth="9" defaultRowHeight="14.25"/>
  <cols>
    <col min="1" max="1" width="9.5" style="74" customWidth="1"/>
    <col min="2" max="2" width="50.75" style="75" customWidth="1"/>
    <col min="3" max="3" width="5.625" style="72" customWidth="1"/>
    <col min="4" max="4" width="9.375" style="68" customWidth="1"/>
    <col min="5" max="5" width="11.75" style="113" customWidth="1"/>
    <col min="6" max="6" width="12.875" style="113" customWidth="1"/>
    <col min="7" max="7" width="10.25" style="82" customWidth="1"/>
    <col min="8" max="11" width="9" style="82"/>
    <col min="12" max="12" width="10.125" style="82" customWidth="1"/>
    <col min="13" max="16384" width="9" style="82"/>
  </cols>
  <sheetData>
    <row r="1" spans="1:7" s="71" customFormat="1" ht="15">
      <c r="A1" s="64"/>
      <c r="B1" s="65"/>
      <c r="C1" s="66"/>
      <c r="D1" s="67"/>
      <c r="E1" s="113"/>
      <c r="F1" s="114"/>
      <c r="G1" s="70"/>
    </row>
    <row r="2" spans="1:7" s="71" customFormat="1" ht="15">
      <c r="A2" s="64"/>
      <c r="B2" s="131" t="s">
        <v>662</v>
      </c>
      <c r="C2" s="72"/>
      <c r="D2" s="68"/>
      <c r="E2" s="113"/>
      <c r="F2" s="113"/>
      <c r="G2" s="70"/>
    </row>
    <row r="3" spans="1:7" s="71" customFormat="1" ht="15">
      <c r="A3" s="74"/>
      <c r="B3" s="75"/>
      <c r="C3" s="72"/>
      <c r="D3" s="68"/>
      <c r="E3" s="113"/>
      <c r="F3" s="113"/>
      <c r="G3" s="70"/>
    </row>
    <row r="4" spans="1:7" ht="15">
      <c r="A4" s="76" t="s">
        <v>133</v>
      </c>
      <c r="B4" s="77" t="s">
        <v>4</v>
      </c>
      <c r="C4" s="78"/>
      <c r="D4" s="79"/>
      <c r="E4" s="115"/>
      <c r="F4" s="116"/>
    </row>
    <row r="5" spans="1:7" ht="15">
      <c r="A5" s="76" t="s">
        <v>134</v>
      </c>
      <c r="B5" s="77" t="s">
        <v>6</v>
      </c>
      <c r="C5" s="78"/>
      <c r="D5" s="79"/>
      <c r="E5" s="115"/>
      <c r="F5" s="116">
        <f>F25</f>
        <v>0</v>
      </c>
    </row>
    <row r="6" spans="1:7" ht="15">
      <c r="A6" s="76" t="s">
        <v>135</v>
      </c>
      <c r="B6" s="77" t="s">
        <v>8</v>
      </c>
      <c r="C6" s="78"/>
      <c r="D6" s="79"/>
      <c r="E6" s="115"/>
      <c r="F6" s="116">
        <f>F31</f>
        <v>0</v>
      </c>
    </row>
    <row r="7" spans="1:7" ht="15">
      <c r="A7" s="76" t="s">
        <v>136</v>
      </c>
      <c r="B7" s="77" t="s">
        <v>10</v>
      </c>
      <c r="C7" s="78"/>
      <c r="D7" s="79"/>
      <c r="E7" s="115"/>
      <c r="F7" s="116">
        <f>F46</f>
        <v>0</v>
      </c>
    </row>
    <row r="8" spans="1:7" ht="15">
      <c r="A8" s="76" t="s">
        <v>70</v>
      </c>
      <c r="B8" s="77" t="s">
        <v>11</v>
      </c>
      <c r="C8" s="78"/>
      <c r="D8" s="79"/>
      <c r="E8" s="115"/>
      <c r="F8" s="116">
        <f>F66</f>
        <v>0</v>
      </c>
    </row>
    <row r="9" spans="1:7" ht="15">
      <c r="A9" s="76" t="s">
        <v>137</v>
      </c>
      <c r="B9" s="77" t="s">
        <v>12</v>
      </c>
      <c r="C9" s="78"/>
      <c r="D9" s="79"/>
      <c r="E9" s="115"/>
      <c r="F9" s="116">
        <f>F81</f>
        <v>0</v>
      </c>
    </row>
    <row r="10" spans="1:7" ht="15">
      <c r="A10" s="76" t="s">
        <v>116</v>
      </c>
      <c r="B10" s="77" t="s">
        <v>13</v>
      </c>
      <c r="C10" s="78"/>
      <c r="D10" s="79"/>
      <c r="E10" s="115"/>
      <c r="F10" s="116">
        <f>F101</f>
        <v>0</v>
      </c>
    </row>
    <row r="11" spans="1:7" ht="15">
      <c r="A11" s="76" t="s">
        <v>138</v>
      </c>
      <c r="B11" s="83" t="s">
        <v>17</v>
      </c>
      <c r="C11" s="78"/>
      <c r="D11" s="79"/>
      <c r="E11" s="115"/>
      <c r="F11" s="116">
        <f>F122</f>
        <v>0</v>
      </c>
    </row>
    <row r="12" spans="1:7" ht="15">
      <c r="A12" s="84"/>
      <c r="B12" s="77" t="s">
        <v>14</v>
      </c>
      <c r="C12" s="78"/>
      <c r="D12" s="85"/>
      <c r="E12" s="115"/>
      <c r="F12" s="116">
        <f>SUM(F5:F11)</f>
        <v>0</v>
      </c>
    </row>
    <row r="13" spans="1:7" ht="15">
      <c r="A13" s="86"/>
      <c r="B13" s="87"/>
      <c r="C13" s="88"/>
      <c r="D13" s="85"/>
      <c r="E13" s="115"/>
      <c r="F13" s="117"/>
    </row>
    <row r="14" spans="1:7" ht="15">
      <c r="A14" s="76" t="s">
        <v>15</v>
      </c>
      <c r="B14" s="77" t="s">
        <v>16</v>
      </c>
      <c r="C14" s="78"/>
      <c r="D14" s="79"/>
      <c r="E14" s="115"/>
      <c r="F14" s="116"/>
    </row>
    <row r="15" spans="1:7" ht="15">
      <c r="A15" s="76" t="s">
        <v>468</v>
      </c>
      <c r="B15" s="77" t="s">
        <v>19</v>
      </c>
      <c r="C15" s="78"/>
      <c r="D15" s="79"/>
      <c r="E15" s="115"/>
      <c r="F15" s="116">
        <f>F179</f>
        <v>0</v>
      </c>
    </row>
    <row r="16" spans="1:7" ht="15">
      <c r="A16" s="76" t="s">
        <v>18</v>
      </c>
      <c r="B16" s="77" t="s">
        <v>20</v>
      </c>
      <c r="C16" s="78"/>
      <c r="D16" s="79"/>
      <c r="E16" s="115"/>
      <c r="F16" s="116"/>
    </row>
    <row r="17" spans="1:11" ht="15">
      <c r="A17" s="84"/>
      <c r="B17" s="77" t="s">
        <v>21</v>
      </c>
      <c r="C17" s="78"/>
      <c r="D17" s="85"/>
      <c r="E17" s="115"/>
      <c r="F17" s="116">
        <f>SUM(F15:F15)</f>
        <v>0</v>
      </c>
    </row>
    <row r="18" spans="1:11" ht="15">
      <c r="A18" s="86"/>
      <c r="B18" s="87"/>
      <c r="C18" s="88"/>
      <c r="D18" s="85"/>
      <c r="E18" s="115"/>
      <c r="F18" s="117"/>
    </row>
    <row r="19" spans="1:11" ht="15">
      <c r="A19" s="84"/>
      <c r="B19" s="77" t="s">
        <v>22</v>
      </c>
      <c r="C19" s="78"/>
      <c r="D19" s="85"/>
      <c r="E19" s="115"/>
      <c r="F19" s="116">
        <f>F17+F12</f>
        <v>0</v>
      </c>
    </row>
    <row r="20" spans="1:11" ht="15">
      <c r="A20" s="64"/>
      <c r="B20" s="1093" t="s">
        <v>1455</v>
      </c>
      <c r="C20" s="91"/>
    </row>
    <row r="21" spans="1:11" ht="15">
      <c r="A21" s="64" t="s">
        <v>133</v>
      </c>
      <c r="B21" s="92" t="s">
        <v>4</v>
      </c>
      <c r="C21" s="93"/>
    </row>
    <row r="22" spans="1:11" ht="15">
      <c r="A22" s="64"/>
      <c r="B22" s="90"/>
      <c r="C22" s="91"/>
    </row>
    <row r="23" spans="1:11" ht="15">
      <c r="A23" s="64" t="s">
        <v>211</v>
      </c>
      <c r="B23" s="92" t="s">
        <v>6</v>
      </c>
      <c r="C23" s="93"/>
    </row>
    <row r="24" spans="1:11" ht="71.25">
      <c r="A24" s="64">
        <v>1</v>
      </c>
      <c r="B24" s="94" t="s">
        <v>563</v>
      </c>
      <c r="C24" s="95" t="s">
        <v>23</v>
      </c>
      <c r="D24" s="68">
        <v>1</v>
      </c>
      <c r="E24" s="1267"/>
      <c r="F24" s="113">
        <f>D24*E24</f>
        <v>0</v>
      </c>
    </row>
    <row r="25" spans="1:11" ht="15">
      <c r="A25" s="83"/>
      <c r="B25" s="77" t="s">
        <v>24</v>
      </c>
      <c r="C25" s="78"/>
      <c r="D25" s="85"/>
      <c r="E25" s="115"/>
      <c r="F25" s="116">
        <f>SUM(F24)</f>
        <v>0</v>
      </c>
    </row>
    <row r="26" spans="1:11" ht="15">
      <c r="A26" s="64"/>
      <c r="B26" s="92"/>
      <c r="C26" s="93"/>
      <c r="F26" s="114"/>
    </row>
    <row r="27" spans="1:11" ht="15">
      <c r="A27" s="64" t="s">
        <v>135</v>
      </c>
      <c r="B27" s="92" t="s">
        <v>8</v>
      </c>
      <c r="C27" s="93"/>
    </row>
    <row r="28" spans="1:11" s="98" customFormat="1" ht="30">
      <c r="A28" s="64"/>
      <c r="B28" s="92" t="s">
        <v>25</v>
      </c>
      <c r="C28" s="97"/>
      <c r="D28" s="68"/>
      <c r="E28" s="113"/>
      <c r="F28" s="113"/>
      <c r="G28" s="82"/>
      <c r="H28" s="82"/>
      <c r="I28" s="82"/>
      <c r="J28" s="82"/>
      <c r="K28" s="82"/>
    </row>
    <row r="29" spans="1:11" ht="42.75">
      <c r="A29" s="64">
        <v>1</v>
      </c>
      <c r="B29" s="99" t="s">
        <v>27</v>
      </c>
      <c r="C29" s="72" t="s">
        <v>28</v>
      </c>
      <c r="D29" s="68">
        <v>60</v>
      </c>
      <c r="E29" s="1267"/>
      <c r="F29" s="113">
        <f>E29*D29</f>
        <v>0</v>
      </c>
    </row>
    <row r="30" spans="1:11" ht="42.75">
      <c r="A30" s="64">
        <v>2</v>
      </c>
      <c r="B30" s="99" t="s">
        <v>562</v>
      </c>
      <c r="C30" s="97" t="s">
        <v>23</v>
      </c>
      <c r="D30" s="68">
        <v>1</v>
      </c>
      <c r="E30" s="1267"/>
      <c r="F30" s="113">
        <f>E30*D30</f>
        <v>0</v>
      </c>
    </row>
    <row r="31" spans="1:11" ht="15">
      <c r="A31" s="83"/>
      <c r="B31" s="77" t="s">
        <v>29</v>
      </c>
      <c r="C31" s="78"/>
      <c r="D31" s="85"/>
      <c r="E31" s="115"/>
      <c r="F31" s="116">
        <f>SUM(F28:F30)</f>
        <v>0</v>
      </c>
    </row>
    <row r="32" spans="1:11" ht="15">
      <c r="A32" s="64"/>
      <c r="B32" s="92"/>
      <c r="C32" s="93"/>
      <c r="F32" s="114"/>
    </row>
    <row r="33" spans="1:6" ht="15">
      <c r="A33" s="64" t="s">
        <v>560</v>
      </c>
      <c r="B33" s="92" t="s">
        <v>10</v>
      </c>
      <c r="C33" s="93"/>
    </row>
    <row r="34" spans="1:6" ht="57">
      <c r="A34" s="64">
        <v>1</v>
      </c>
      <c r="B34" s="99" t="s">
        <v>30</v>
      </c>
    </row>
    <row r="35" spans="1:6" ht="15">
      <c r="A35" s="64" t="s">
        <v>71</v>
      </c>
      <c r="B35" s="99" t="s">
        <v>31</v>
      </c>
      <c r="C35" s="72" t="s">
        <v>32</v>
      </c>
      <c r="D35" s="68">
        <v>270</v>
      </c>
      <c r="E35" s="1267"/>
      <c r="F35" s="113">
        <f>E35*D35</f>
        <v>0</v>
      </c>
    </row>
    <row r="36" spans="1:6" ht="28.5">
      <c r="A36" s="64">
        <v>2</v>
      </c>
      <c r="B36" s="99" t="s">
        <v>33</v>
      </c>
    </row>
    <row r="37" spans="1:6" ht="15">
      <c r="A37" s="64" t="s">
        <v>73</v>
      </c>
      <c r="B37" s="99" t="s">
        <v>31</v>
      </c>
      <c r="C37" s="72" t="s">
        <v>26</v>
      </c>
      <c r="D37" s="68">
        <v>100</v>
      </c>
      <c r="E37" s="1267"/>
      <c r="F37" s="113">
        <f>E37*D37</f>
        <v>0</v>
      </c>
    </row>
    <row r="38" spans="1:6" ht="42.75">
      <c r="A38" s="64">
        <v>3</v>
      </c>
      <c r="B38" s="99" t="s">
        <v>34</v>
      </c>
      <c r="C38" s="100"/>
      <c r="D38" s="100"/>
    </row>
    <row r="39" spans="1:6" ht="15">
      <c r="A39" s="64"/>
      <c r="B39" s="99" t="s">
        <v>31</v>
      </c>
      <c r="C39" s="72" t="s">
        <v>32</v>
      </c>
      <c r="D39" s="68">
        <v>150</v>
      </c>
      <c r="E39" s="1267"/>
      <c r="F39" s="113">
        <f>E39*D39</f>
        <v>0</v>
      </c>
    </row>
    <row r="40" spans="1:6" ht="42.75">
      <c r="A40" s="64">
        <v>5</v>
      </c>
      <c r="B40" s="99" t="s">
        <v>35</v>
      </c>
      <c r="D40" s="100"/>
    </row>
    <row r="41" spans="1:6" ht="15">
      <c r="A41" s="64">
        <v>6</v>
      </c>
      <c r="B41" s="99" t="s">
        <v>36</v>
      </c>
      <c r="C41" s="72" t="s">
        <v>32</v>
      </c>
      <c r="E41" s="1267"/>
      <c r="F41" s="113">
        <f>E41*D41</f>
        <v>0</v>
      </c>
    </row>
    <row r="42" spans="1:6" ht="28.5">
      <c r="A42" s="64">
        <v>7</v>
      </c>
      <c r="B42" s="99" t="s">
        <v>37</v>
      </c>
      <c r="C42" s="72" t="s">
        <v>26</v>
      </c>
      <c r="E42" s="1267"/>
      <c r="F42" s="113">
        <f>E42*D42</f>
        <v>0</v>
      </c>
    </row>
    <row r="43" spans="1:6" ht="81.75" customHeight="1">
      <c r="A43" s="64">
        <v>8</v>
      </c>
      <c r="B43" s="99" t="s">
        <v>38</v>
      </c>
      <c r="C43" s="72" t="s">
        <v>32</v>
      </c>
      <c r="E43" s="1267"/>
      <c r="F43" s="113">
        <f>E43*D43</f>
        <v>0</v>
      </c>
    </row>
    <row r="44" spans="1:6" ht="18.75" customHeight="1">
      <c r="A44" s="64">
        <v>9</v>
      </c>
      <c r="B44" s="99" t="s">
        <v>39</v>
      </c>
      <c r="C44" s="72" t="s">
        <v>23</v>
      </c>
      <c r="D44" s="68">
        <v>1</v>
      </c>
      <c r="E44" s="1267"/>
      <c r="F44" s="113">
        <f t="shared" ref="F44" si="0">E44*D44</f>
        <v>0</v>
      </c>
    </row>
    <row r="45" spans="1:6" ht="18.75" customHeight="1">
      <c r="A45" s="64"/>
      <c r="B45" s="94"/>
      <c r="D45" s="101"/>
    </row>
    <row r="46" spans="1:6" ht="15">
      <c r="A46" s="83" t="s">
        <v>9</v>
      </c>
      <c r="B46" s="77" t="s">
        <v>40</v>
      </c>
      <c r="C46" s="78"/>
      <c r="D46" s="85"/>
      <c r="E46" s="115"/>
      <c r="F46" s="116">
        <f>SUM(F34:F45)</f>
        <v>0</v>
      </c>
    </row>
    <row r="47" spans="1:6" ht="15">
      <c r="A47" s="64"/>
      <c r="B47" s="92"/>
      <c r="C47" s="93"/>
      <c r="F47" s="114"/>
    </row>
    <row r="48" spans="1:6" ht="15">
      <c r="A48" s="64" t="s">
        <v>70</v>
      </c>
      <c r="B48" s="92" t="s">
        <v>11</v>
      </c>
      <c r="C48" s="93"/>
    </row>
    <row r="49" spans="1:6" ht="35.25" customHeight="1">
      <c r="A49" s="64">
        <v>1</v>
      </c>
      <c r="B49" s="94" t="s">
        <v>72</v>
      </c>
    </row>
    <row r="50" spans="1:6" ht="15">
      <c r="A50" s="64" t="s">
        <v>71</v>
      </c>
      <c r="B50" s="94" t="s">
        <v>41</v>
      </c>
      <c r="C50" s="72" t="s">
        <v>32</v>
      </c>
      <c r="D50" s="68">
        <v>15</v>
      </c>
      <c r="E50" s="1267"/>
      <c r="F50" s="113">
        <f>E50*D50</f>
        <v>0</v>
      </c>
    </row>
    <row r="51" spans="1:6" ht="28.5">
      <c r="A51" s="64">
        <v>2</v>
      </c>
      <c r="B51" s="94" t="s">
        <v>42</v>
      </c>
    </row>
    <row r="52" spans="1:6" ht="28.5">
      <c r="A52" s="64"/>
      <c r="B52" s="94" t="s">
        <v>78</v>
      </c>
    </row>
    <row r="53" spans="1:6" ht="51" customHeight="1">
      <c r="A53" s="64"/>
      <c r="B53" s="94" t="s">
        <v>79</v>
      </c>
    </row>
    <row r="54" spans="1:6" ht="15">
      <c r="A54" s="64" t="s">
        <v>73</v>
      </c>
      <c r="B54" s="94" t="s">
        <v>81</v>
      </c>
    </row>
    <row r="55" spans="1:6" ht="15">
      <c r="A55" s="64" t="s">
        <v>74</v>
      </c>
      <c r="B55" s="94" t="s">
        <v>184</v>
      </c>
      <c r="C55" s="72" t="s">
        <v>32</v>
      </c>
      <c r="D55" s="68">
        <v>55</v>
      </c>
      <c r="E55" s="1267"/>
      <c r="F55" s="113">
        <f t="shared" ref="F55:F58" si="1">E55*D55</f>
        <v>0</v>
      </c>
    </row>
    <row r="56" spans="1:6" ht="15">
      <c r="A56" s="64" t="s">
        <v>75</v>
      </c>
      <c r="B56" s="94" t="s">
        <v>83</v>
      </c>
      <c r="C56" s="72" t="s">
        <v>32</v>
      </c>
      <c r="D56" s="68">
        <v>35</v>
      </c>
      <c r="E56" s="1267"/>
      <c r="F56" s="113">
        <f t="shared" si="1"/>
        <v>0</v>
      </c>
    </row>
    <row r="57" spans="1:6" ht="15">
      <c r="A57" s="64" t="s">
        <v>82</v>
      </c>
      <c r="B57" s="94" t="s">
        <v>88</v>
      </c>
      <c r="C57" s="72" t="s">
        <v>32</v>
      </c>
      <c r="D57" s="68">
        <v>1.5</v>
      </c>
      <c r="E57" s="1267"/>
      <c r="F57" s="113">
        <f t="shared" si="1"/>
        <v>0</v>
      </c>
    </row>
    <row r="58" spans="1:6" ht="15">
      <c r="A58" s="64" t="s">
        <v>87</v>
      </c>
      <c r="B58" s="99" t="s">
        <v>166</v>
      </c>
      <c r="C58" s="72" t="s">
        <v>32</v>
      </c>
      <c r="D58" s="68">
        <v>2</v>
      </c>
      <c r="E58" s="1267"/>
      <c r="F58" s="113">
        <f t="shared" si="1"/>
        <v>0</v>
      </c>
    </row>
    <row r="59" spans="1:6" ht="42.75">
      <c r="A59" s="64" t="s">
        <v>76</v>
      </c>
      <c r="B59" s="99" t="s">
        <v>304</v>
      </c>
    </row>
    <row r="60" spans="1:6" ht="57">
      <c r="A60" s="64" t="s">
        <v>77</v>
      </c>
      <c r="B60" s="94" t="s">
        <v>343</v>
      </c>
      <c r="C60" s="72" t="s">
        <v>32</v>
      </c>
      <c r="D60" s="68">
        <v>22</v>
      </c>
      <c r="E60" s="1267"/>
      <c r="F60" s="113">
        <f>E60*D60</f>
        <v>0</v>
      </c>
    </row>
    <row r="61" spans="1:6" ht="28.5">
      <c r="A61" s="64">
        <v>4</v>
      </c>
      <c r="B61" s="94" t="s">
        <v>43</v>
      </c>
    </row>
    <row r="62" spans="1:6" ht="15">
      <c r="A62" s="64" t="s">
        <v>91</v>
      </c>
      <c r="B62" s="94" t="s">
        <v>44</v>
      </c>
      <c r="C62" s="72" t="s">
        <v>45</v>
      </c>
      <c r="D62" s="68">
        <v>5056</v>
      </c>
      <c r="E62" s="1267"/>
      <c r="F62" s="113">
        <f>E62*D62</f>
        <v>0</v>
      </c>
    </row>
    <row r="63" spans="1:6" ht="15">
      <c r="A63" s="64" t="s">
        <v>92</v>
      </c>
      <c r="B63" s="94" t="s">
        <v>46</v>
      </c>
      <c r="C63" s="72" t="s">
        <v>45</v>
      </c>
      <c r="D63" s="68">
        <v>3</v>
      </c>
      <c r="E63" s="1267"/>
      <c r="F63" s="113">
        <f>E63*D63</f>
        <v>0</v>
      </c>
    </row>
    <row r="64" spans="1:6" ht="15">
      <c r="A64" s="64" t="s">
        <v>93</v>
      </c>
      <c r="B64" s="94" t="s">
        <v>47</v>
      </c>
      <c r="C64" s="72" t="s">
        <v>45</v>
      </c>
      <c r="D64" s="68">
        <v>1816</v>
      </c>
      <c r="E64" s="1267"/>
      <c r="F64" s="113">
        <f>E64*D64</f>
        <v>0</v>
      </c>
    </row>
    <row r="65" spans="1:6" ht="15">
      <c r="A65" s="64"/>
      <c r="B65" s="94"/>
      <c r="D65" s="101"/>
      <c r="E65" s="1275"/>
    </row>
    <row r="66" spans="1:6" ht="15">
      <c r="A66" s="83"/>
      <c r="B66" s="77" t="s">
        <v>48</v>
      </c>
      <c r="C66" s="78"/>
      <c r="D66" s="85"/>
      <c r="E66" s="115"/>
      <c r="F66" s="116">
        <f>SUM(F49:F65)</f>
        <v>0</v>
      </c>
    </row>
    <row r="68" spans="1:6" ht="15">
      <c r="A68" s="64" t="s">
        <v>94</v>
      </c>
      <c r="B68" s="92" t="s">
        <v>12</v>
      </c>
      <c r="C68" s="93"/>
    </row>
    <row r="69" spans="1:6" ht="15">
      <c r="A69" s="64">
        <v>1</v>
      </c>
      <c r="B69" s="94" t="s">
        <v>49</v>
      </c>
    </row>
    <row r="70" spans="1:6" ht="15">
      <c r="A70" s="64" t="s">
        <v>71</v>
      </c>
      <c r="B70" s="94" t="s">
        <v>95</v>
      </c>
      <c r="C70" s="72" t="s">
        <v>26</v>
      </c>
      <c r="D70" s="68">
        <v>182</v>
      </c>
      <c r="E70" s="1267"/>
      <c r="F70" s="113">
        <f t="shared" ref="F70:F75" si="2">E70*D70</f>
        <v>0</v>
      </c>
    </row>
    <row r="71" spans="1:6" ht="15">
      <c r="A71" s="64" t="s">
        <v>96</v>
      </c>
      <c r="B71" s="94" t="s">
        <v>99</v>
      </c>
      <c r="C71" s="72" t="s">
        <v>26</v>
      </c>
      <c r="D71" s="68">
        <v>762</v>
      </c>
      <c r="E71" s="1267"/>
      <c r="F71" s="113">
        <f t="shared" si="2"/>
        <v>0</v>
      </c>
    </row>
    <row r="72" spans="1:6" ht="15">
      <c r="A72" s="64" t="s">
        <v>98</v>
      </c>
      <c r="B72" s="94" t="s">
        <v>557</v>
      </c>
      <c r="C72" s="72" t="s">
        <v>26</v>
      </c>
      <c r="D72" s="68">
        <v>5</v>
      </c>
      <c r="E72" s="1267"/>
      <c r="F72" s="113">
        <f t="shared" si="2"/>
        <v>0</v>
      </c>
    </row>
    <row r="73" spans="1:6" ht="15">
      <c r="A73" s="64" t="s">
        <v>100</v>
      </c>
      <c r="B73" s="94" t="s">
        <v>558</v>
      </c>
      <c r="C73" s="72" t="s">
        <v>26</v>
      </c>
      <c r="D73" s="68">
        <v>1</v>
      </c>
      <c r="E73" s="1267"/>
      <c r="F73" s="113">
        <f t="shared" si="2"/>
        <v>0</v>
      </c>
    </row>
    <row r="74" spans="1:6" ht="15">
      <c r="A74" s="64" t="s">
        <v>102</v>
      </c>
      <c r="B74" s="94" t="s">
        <v>112</v>
      </c>
      <c r="C74" s="72" t="s">
        <v>26</v>
      </c>
      <c r="D74" s="68">
        <v>10</v>
      </c>
      <c r="E74" s="1267"/>
      <c r="F74" s="113">
        <f t="shared" si="2"/>
        <v>0</v>
      </c>
    </row>
    <row r="75" spans="1:6" ht="28.5">
      <c r="A75" s="64" t="s">
        <v>104</v>
      </c>
      <c r="B75" s="94" t="s">
        <v>115</v>
      </c>
      <c r="C75" s="72" t="s">
        <v>59</v>
      </c>
      <c r="D75" s="68">
        <v>25</v>
      </c>
      <c r="E75" s="1267"/>
      <c r="F75" s="113">
        <f t="shared" si="2"/>
        <v>0</v>
      </c>
    </row>
    <row r="76" spans="1:6" ht="15">
      <c r="A76" s="64">
        <v>2</v>
      </c>
      <c r="B76" s="94" t="s">
        <v>50</v>
      </c>
    </row>
    <row r="77" spans="1:6" ht="171">
      <c r="A77" s="64"/>
      <c r="B77" s="94" t="s">
        <v>51</v>
      </c>
    </row>
    <row r="78" spans="1:6" ht="15">
      <c r="A78" s="64" t="s">
        <v>73</v>
      </c>
      <c r="B78" s="94" t="s">
        <v>113</v>
      </c>
      <c r="C78" s="72" t="s">
        <v>26</v>
      </c>
      <c r="D78" s="68">
        <v>5.5</v>
      </c>
      <c r="E78" s="1267"/>
      <c r="F78" s="113">
        <f>E78*D78</f>
        <v>0</v>
      </c>
    </row>
    <row r="79" spans="1:6" ht="43.5">
      <c r="A79" s="64" t="s">
        <v>76</v>
      </c>
      <c r="B79" s="94" t="s">
        <v>564</v>
      </c>
      <c r="C79" s="72" t="s">
        <v>26</v>
      </c>
      <c r="D79" s="68">
        <v>75.5</v>
      </c>
      <c r="E79" s="1267"/>
      <c r="F79" s="113">
        <f>E79*D79</f>
        <v>0</v>
      </c>
    </row>
    <row r="80" spans="1:6" ht="15">
      <c r="A80" s="64"/>
      <c r="B80" s="94"/>
      <c r="D80" s="101"/>
    </row>
    <row r="81" spans="1:6" ht="15">
      <c r="A81" s="83"/>
      <c r="B81" s="77" t="s">
        <v>52</v>
      </c>
      <c r="C81" s="78"/>
      <c r="D81" s="85"/>
      <c r="E81" s="115"/>
      <c r="F81" s="116">
        <f>SUM(F69:F80)</f>
        <v>0</v>
      </c>
    </row>
    <row r="83" spans="1:6" ht="15">
      <c r="A83" s="64" t="s">
        <v>116</v>
      </c>
      <c r="B83" s="92" t="s">
        <v>13</v>
      </c>
      <c r="C83" s="93"/>
    </row>
    <row r="84" spans="1:6" ht="28.5">
      <c r="A84" s="64">
        <v>1</v>
      </c>
      <c r="B84" s="94" t="s">
        <v>53</v>
      </c>
      <c r="C84" s="72" t="s">
        <v>23</v>
      </c>
      <c r="D84" s="68">
        <v>1</v>
      </c>
      <c r="E84" s="1267"/>
      <c r="F84" s="113">
        <f>E84*D84</f>
        <v>0</v>
      </c>
    </row>
    <row r="85" spans="1:6" ht="15">
      <c r="A85" s="64">
        <v>2</v>
      </c>
      <c r="B85" s="94" t="s">
        <v>54</v>
      </c>
      <c r="E85" s="785"/>
    </row>
    <row r="86" spans="1:6" ht="15">
      <c r="A86" s="64" t="s">
        <v>73</v>
      </c>
      <c r="B86" s="94" t="s">
        <v>55</v>
      </c>
      <c r="C86" s="72" t="s">
        <v>56</v>
      </c>
      <c r="D86" s="68">
        <v>100</v>
      </c>
      <c r="E86" s="1267"/>
      <c r="F86" s="113">
        <f>E86*D86</f>
        <v>0</v>
      </c>
    </row>
    <row r="87" spans="1:6" ht="15">
      <c r="A87" s="64" t="s">
        <v>76</v>
      </c>
      <c r="B87" s="94" t="s">
        <v>57</v>
      </c>
      <c r="C87" s="72" t="s">
        <v>56</v>
      </c>
      <c r="D87" s="68">
        <v>80</v>
      </c>
      <c r="E87" s="1267"/>
      <c r="F87" s="113">
        <f>E87*D87</f>
        <v>0</v>
      </c>
    </row>
    <row r="88" spans="1:6" ht="15">
      <c r="A88" s="64" t="s">
        <v>80</v>
      </c>
      <c r="B88" s="94" t="s">
        <v>58</v>
      </c>
      <c r="C88" s="72" t="s">
        <v>56</v>
      </c>
      <c r="D88" s="68">
        <v>50</v>
      </c>
      <c r="E88" s="1267"/>
      <c r="F88" s="113">
        <f>E88*D88</f>
        <v>0</v>
      </c>
    </row>
    <row r="89" spans="1:6" ht="71.25">
      <c r="A89" s="64">
        <v>2</v>
      </c>
      <c r="B89" s="94" t="s">
        <v>157</v>
      </c>
    </row>
    <row r="90" spans="1:6" ht="15">
      <c r="A90" s="64" t="s">
        <v>73</v>
      </c>
      <c r="B90" s="94" t="s">
        <v>120</v>
      </c>
      <c r="C90" s="72" t="s">
        <v>26</v>
      </c>
      <c r="D90" s="68">
        <v>92</v>
      </c>
      <c r="E90" s="1267"/>
      <c r="F90" s="113">
        <f>E90*D90</f>
        <v>0</v>
      </c>
    </row>
    <row r="91" spans="1:6" ht="42.75">
      <c r="A91" s="64"/>
      <c r="B91" s="94" t="s">
        <v>121</v>
      </c>
    </row>
    <row r="92" spans="1:6" ht="15">
      <c r="A92" s="64" t="s">
        <v>76</v>
      </c>
      <c r="B92" s="94" t="s">
        <v>123</v>
      </c>
    </row>
    <row r="93" spans="1:6" ht="96" customHeight="1">
      <c r="A93" s="64"/>
      <c r="B93" s="94" t="s">
        <v>122</v>
      </c>
    </row>
    <row r="94" spans="1:6" ht="71.25">
      <c r="A94" s="64"/>
      <c r="B94" s="94" t="s">
        <v>117</v>
      </c>
    </row>
    <row r="95" spans="1:6" ht="71.25">
      <c r="A95" s="64"/>
      <c r="B95" s="94" t="s">
        <v>118</v>
      </c>
    </row>
    <row r="96" spans="1:6" ht="313.5">
      <c r="A96" s="64"/>
      <c r="B96" s="94" t="s">
        <v>119</v>
      </c>
    </row>
    <row r="97" spans="1:6" ht="28.5">
      <c r="A97" s="64" t="s">
        <v>77</v>
      </c>
      <c r="B97" s="94" t="s">
        <v>192</v>
      </c>
      <c r="C97" s="72" t="s">
        <v>26</v>
      </c>
      <c r="D97" s="68">
        <v>656</v>
      </c>
      <c r="E97" s="1267"/>
      <c r="F97" s="113">
        <f>E97*D97</f>
        <v>0</v>
      </c>
    </row>
    <row r="98" spans="1:6" ht="42.75">
      <c r="A98" s="64" t="s">
        <v>80</v>
      </c>
      <c r="B98" s="99" t="s">
        <v>342</v>
      </c>
      <c r="C98" s="72" t="s">
        <v>26</v>
      </c>
      <c r="D98" s="68">
        <v>110</v>
      </c>
      <c r="E98" s="1267"/>
      <c r="F98" s="113">
        <f>E98*D98</f>
        <v>0</v>
      </c>
    </row>
    <row r="99" spans="1:6" ht="28.5">
      <c r="A99" s="64"/>
      <c r="B99" s="94" t="s">
        <v>129</v>
      </c>
    </row>
    <row r="100" spans="1:6" ht="15">
      <c r="A100" s="64"/>
      <c r="B100" s="94"/>
      <c r="D100" s="101"/>
    </row>
    <row r="101" spans="1:6" ht="15">
      <c r="A101" s="83"/>
      <c r="B101" s="77" t="s">
        <v>60</v>
      </c>
      <c r="C101" s="78"/>
      <c r="D101" s="85"/>
      <c r="E101" s="115"/>
      <c r="F101" s="116">
        <f>SUM(F84:F100)</f>
        <v>0</v>
      </c>
    </row>
    <row r="102" spans="1:6" ht="15">
      <c r="A102" s="64"/>
      <c r="B102" s="94"/>
    </row>
    <row r="103" spans="1:6" ht="15">
      <c r="A103" s="64" t="s">
        <v>138</v>
      </c>
      <c r="B103" s="92" t="s">
        <v>17</v>
      </c>
      <c r="C103" s="102"/>
      <c r="D103" s="73"/>
      <c r="F103" s="114"/>
    </row>
    <row r="104" spans="1:6" ht="135">
      <c r="A104" s="64"/>
      <c r="B104" s="104" t="s">
        <v>347</v>
      </c>
      <c r="C104" s="102"/>
      <c r="D104" s="73"/>
      <c r="F104" s="114"/>
    </row>
    <row r="105" spans="1:6" ht="180">
      <c r="A105" s="64"/>
      <c r="B105" s="104" t="s">
        <v>279</v>
      </c>
      <c r="C105" s="102"/>
      <c r="D105" s="73"/>
      <c r="F105" s="114"/>
    </row>
    <row r="106" spans="1:6" ht="71.25">
      <c r="A106" s="64"/>
      <c r="B106" s="105" t="s">
        <v>227</v>
      </c>
      <c r="C106" s="102"/>
      <c r="D106" s="73"/>
      <c r="F106" s="114"/>
    </row>
    <row r="107" spans="1:6" ht="45">
      <c r="A107" s="64"/>
      <c r="B107" s="104" t="s">
        <v>61</v>
      </c>
      <c r="C107" s="102"/>
      <c r="D107" s="73"/>
      <c r="F107" s="114"/>
    </row>
    <row r="108" spans="1:6" ht="15">
      <c r="A108" s="64"/>
      <c r="B108" s="104" t="s">
        <v>62</v>
      </c>
      <c r="C108" s="102"/>
      <c r="D108" s="73"/>
      <c r="F108" s="114"/>
    </row>
    <row r="109" spans="1:6" ht="29.25">
      <c r="A109" s="64">
        <v>1</v>
      </c>
      <c r="B109" s="105" t="s">
        <v>565</v>
      </c>
      <c r="F109" s="114"/>
    </row>
    <row r="110" spans="1:6" ht="114">
      <c r="A110" s="64" t="s">
        <v>71</v>
      </c>
      <c r="B110" s="105" t="s">
        <v>350</v>
      </c>
      <c r="F110" s="114"/>
    </row>
    <row r="111" spans="1:6" ht="42.75">
      <c r="A111" s="64"/>
      <c r="B111" s="105" t="s">
        <v>63</v>
      </c>
      <c r="F111" s="114"/>
    </row>
    <row r="112" spans="1:6" ht="28.5">
      <c r="A112" s="64" t="s">
        <v>139</v>
      </c>
      <c r="B112" s="106" t="s">
        <v>310</v>
      </c>
      <c r="C112" s="72" t="s">
        <v>28</v>
      </c>
      <c r="D112" s="68">
        <v>1</v>
      </c>
      <c r="E112" s="1267"/>
      <c r="F112" s="113">
        <f>E112*D112</f>
        <v>0</v>
      </c>
    </row>
    <row r="113" spans="1:6" ht="28.5">
      <c r="A113" s="64" t="s">
        <v>140</v>
      </c>
      <c r="B113" s="106" t="s">
        <v>311</v>
      </c>
      <c r="C113" s="72" t="s">
        <v>28</v>
      </c>
      <c r="D113" s="68">
        <v>1</v>
      </c>
      <c r="E113" s="1267"/>
      <c r="F113" s="113">
        <f t="shared" ref="F113:F121" si="3">E113*D113</f>
        <v>0</v>
      </c>
    </row>
    <row r="114" spans="1:6" ht="28.5">
      <c r="A114" s="64" t="s">
        <v>141</v>
      </c>
      <c r="B114" s="106" t="s">
        <v>312</v>
      </c>
      <c r="C114" s="72" t="s">
        <v>28</v>
      </c>
      <c r="D114" s="68">
        <v>1</v>
      </c>
      <c r="E114" s="1267"/>
      <c r="F114" s="113">
        <f t="shared" si="3"/>
        <v>0</v>
      </c>
    </row>
    <row r="115" spans="1:6" ht="28.5">
      <c r="A115" s="64" t="s">
        <v>142</v>
      </c>
      <c r="B115" s="106" t="s">
        <v>327</v>
      </c>
      <c r="C115" s="72" t="s">
        <v>28</v>
      </c>
      <c r="D115" s="68">
        <v>7</v>
      </c>
      <c r="E115" s="1267"/>
      <c r="F115" s="113">
        <f t="shared" si="3"/>
        <v>0</v>
      </c>
    </row>
    <row r="116" spans="1:6" ht="28.5">
      <c r="A116" s="64" t="s">
        <v>143</v>
      </c>
      <c r="B116" s="106" t="s">
        <v>328</v>
      </c>
      <c r="C116" s="72" t="s">
        <v>28</v>
      </c>
      <c r="D116" s="68">
        <v>7</v>
      </c>
      <c r="E116" s="1267"/>
      <c r="F116" s="113">
        <f t="shared" si="3"/>
        <v>0</v>
      </c>
    </row>
    <row r="117" spans="1:6" ht="28.5">
      <c r="A117" s="64" t="s">
        <v>144</v>
      </c>
      <c r="B117" s="106" t="s">
        <v>329</v>
      </c>
      <c r="C117" s="72" t="s">
        <v>28</v>
      </c>
      <c r="D117" s="68">
        <v>7</v>
      </c>
      <c r="E117" s="1267"/>
      <c r="F117" s="113">
        <f t="shared" si="3"/>
        <v>0</v>
      </c>
    </row>
    <row r="118" spans="1:6" ht="28.5">
      <c r="A118" s="64" t="s">
        <v>208</v>
      </c>
      <c r="B118" s="106" t="s">
        <v>324</v>
      </c>
      <c r="C118" s="72" t="s">
        <v>28</v>
      </c>
      <c r="D118" s="68">
        <v>1</v>
      </c>
      <c r="E118" s="1267"/>
      <c r="F118" s="113">
        <f t="shared" si="3"/>
        <v>0</v>
      </c>
    </row>
    <row r="119" spans="1:6" ht="28.5">
      <c r="A119" s="64" t="s">
        <v>209</v>
      </c>
      <c r="B119" s="106" t="s">
        <v>325</v>
      </c>
      <c r="C119" s="72" t="s">
        <v>28</v>
      </c>
      <c r="D119" s="68">
        <v>1</v>
      </c>
      <c r="E119" s="1267"/>
      <c r="F119" s="113">
        <f t="shared" si="3"/>
        <v>0</v>
      </c>
    </row>
    <row r="120" spans="1:6" ht="28.5">
      <c r="A120" s="64" t="s">
        <v>210</v>
      </c>
      <c r="B120" s="106" t="s">
        <v>326</v>
      </c>
      <c r="C120" s="72" t="s">
        <v>28</v>
      </c>
      <c r="D120" s="68">
        <v>1</v>
      </c>
      <c r="E120" s="1267"/>
      <c r="F120" s="113">
        <f t="shared" si="3"/>
        <v>0</v>
      </c>
    </row>
    <row r="121" spans="1:6" ht="58.5">
      <c r="A121" s="64" t="s">
        <v>96</v>
      </c>
      <c r="B121" s="105" t="s">
        <v>566</v>
      </c>
      <c r="C121" s="72" t="s">
        <v>28</v>
      </c>
      <c r="D121" s="68">
        <v>5</v>
      </c>
      <c r="E121" s="1267"/>
      <c r="F121" s="113">
        <f t="shared" si="3"/>
        <v>0</v>
      </c>
    </row>
    <row r="122" spans="1:6" ht="15">
      <c r="A122" s="83"/>
      <c r="B122" s="77" t="s">
        <v>17</v>
      </c>
      <c r="C122" s="88"/>
      <c r="D122" s="85"/>
      <c r="E122" s="115"/>
      <c r="F122" s="116">
        <f>SUM(F103:F121)</f>
        <v>0</v>
      </c>
    </row>
    <row r="123" spans="1:6" ht="15">
      <c r="A123" s="64"/>
      <c r="B123" s="94"/>
    </row>
    <row r="124" spans="1:6" ht="15">
      <c r="A124" s="64" t="s">
        <v>145</v>
      </c>
      <c r="B124" s="92" t="s">
        <v>16</v>
      </c>
      <c r="C124" s="93"/>
    </row>
    <row r="125" spans="1:6" ht="15">
      <c r="A125" s="64"/>
    </row>
    <row r="126" spans="1:6" ht="15">
      <c r="A126" s="64" t="s">
        <v>132</v>
      </c>
      <c r="B126" s="92" t="s">
        <v>19</v>
      </c>
      <c r="C126" s="102"/>
      <c r="D126" s="73"/>
      <c r="F126" s="114"/>
    </row>
    <row r="127" spans="1:6" ht="45">
      <c r="A127" s="64" t="s">
        <v>64</v>
      </c>
      <c r="B127" s="92" t="s">
        <v>65</v>
      </c>
      <c r="C127" s="102"/>
      <c r="D127" s="73"/>
      <c r="F127" s="114"/>
    </row>
    <row r="128" spans="1:6" ht="170.25" customHeight="1">
      <c r="A128" s="64"/>
      <c r="B128" s="92" t="s">
        <v>567</v>
      </c>
      <c r="C128" s="102"/>
      <c r="D128" s="73"/>
      <c r="F128" s="114"/>
    </row>
    <row r="129" spans="1:6" ht="199.5">
      <c r="A129" s="64"/>
      <c r="B129" s="99" t="s">
        <v>158</v>
      </c>
      <c r="C129" s="102"/>
      <c r="D129" s="73"/>
      <c r="F129" s="114"/>
    </row>
    <row r="130" spans="1:6" ht="28.5">
      <c r="A130" s="64">
        <v>1</v>
      </c>
      <c r="B130" s="105" t="s">
        <v>146</v>
      </c>
    </row>
    <row r="131" spans="1:6" ht="42.75">
      <c r="A131" s="64"/>
      <c r="B131" s="105" t="s">
        <v>305</v>
      </c>
    </row>
    <row r="132" spans="1:6" ht="15">
      <c r="A132" s="64" t="s">
        <v>71</v>
      </c>
      <c r="B132" s="104" t="s">
        <v>306</v>
      </c>
    </row>
    <row r="133" spans="1:6" ht="145.5">
      <c r="A133" s="64"/>
      <c r="B133" s="106" t="s">
        <v>568</v>
      </c>
    </row>
    <row r="134" spans="1:6" ht="66" customHeight="1">
      <c r="A134" s="64"/>
      <c r="B134" s="106" t="s">
        <v>307</v>
      </c>
    </row>
    <row r="135" spans="1:6" ht="28.5">
      <c r="A135" s="64"/>
      <c r="B135" s="106" t="s">
        <v>320</v>
      </c>
    </row>
    <row r="136" spans="1:6" ht="42.75">
      <c r="A136" s="64" t="s">
        <v>139</v>
      </c>
      <c r="B136" s="106" t="s">
        <v>348</v>
      </c>
      <c r="C136" s="72" t="s">
        <v>59</v>
      </c>
      <c r="D136" s="68">
        <v>19</v>
      </c>
      <c r="E136" s="1267"/>
      <c r="F136" s="113">
        <f>E136*D136</f>
        <v>0</v>
      </c>
    </row>
    <row r="137" spans="1:6" ht="57">
      <c r="A137" s="64" t="s">
        <v>140</v>
      </c>
      <c r="B137" s="105" t="s">
        <v>349</v>
      </c>
      <c r="C137" s="72" t="s">
        <v>26</v>
      </c>
      <c r="D137" s="68">
        <v>6.5</v>
      </c>
      <c r="E137" s="1267"/>
      <c r="F137" s="113">
        <f>E137*D137</f>
        <v>0</v>
      </c>
    </row>
    <row r="138" spans="1:6" ht="42.75">
      <c r="A138" s="64"/>
      <c r="B138" s="105" t="s">
        <v>149</v>
      </c>
    </row>
    <row r="139" spans="1:6" ht="15">
      <c r="A139" s="64" t="s">
        <v>96</v>
      </c>
      <c r="B139" s="111" t="s">
        <v>330</v>
      </c>
    </row>
    <row r="140" spans="1:6" ht="123" customHeight="1">
      <c r="A140" s="64"/>
      <c r="B140" s="106" t="s">
        <v>569</v>
      </c>
    </row>
    <row r="141" spans="1:6" ht="85.5">
      <c r="A141" s="64"/>
      <c r="B141" s="106" t="s">
        <v>331</v>
      </c>
    </row>
    <row r="142" spans="1:6" ht="42.75">
      <c r="A142" s="64" t="s">
        <v>221</v>
      </c>
      <c r="B142" s="106" t="s">
        <v>348</v>
      </c>
      <c r="C142" s="72" t="s">
        <v>59</v>
      </c>
      <c r="D142" s="68">
        <v>11.5</v>
      </c>
      <c r="E142" s="1267"/>
      <c r="F142" s="113">
        <f>E142*D142</f>
        <v>0</v>
      </c>
    </row>
    <row r="143" spans="1:6" ht="57">
      <c r="A143" s="64" t="s">
        <v>222</v>
      </c>
      <c r="B143" s="105" t="s">
        <v>349</v>
      </c>
      <c r="C143" s="72" t="s">
        <v>26</v>
      </c>
      <c r="D143" s="68">
        <v>5</v>
      </c>
      <c r="E143" s="1267"/>
      <c r="F143" s="113">
        <f>E143*D143</f>
        <v>0</v>
      </c>
    </row>
    <row r="144" spans="1:6" ht="15">
      <c r="A144" s="64"/>
      <c r="B144" s="106"/>
    </row>
    <row r="145" spans="1:6" ht="15">
      <c r="A145" s="64">
        <v>2</v>
      </c>
      <c r="B145" s="104" t="s">
        <v>229</v>
      </c>
    </row>
    <row r="146" spans="1:6" ht="144">
      <c r="A146" s="64"/>
      <c r="B146" s="106" t="s">
        <v>570</v>
      </c>
    </row>
    <row r="147" spans="1:6" ht="43.5">
      <c r="A147" s="64" t="s">
        <v>74</v>
      </c>
      <c r="B147" s="105" t="s">
        <v>571</v>
      </c>
      <c r="C147" s="72" t="s">
        <v>59</v>
      </c>
      <c r="D147" s="68">
        <v>52</v>
      </c>
      <c r="E147" s="1267"/>
      <c r="F147" s="113">
        <f t="shared" ref="F147:F148" si="4">E147*D147</f>
        <v>0</v>
      </c>
    </row>
    <row r="148" spans="1:6" ht="29.25">
      <c r="A148" s="64" t="s">
        <v>75</v>
      </c>
      <c r="B148" s="105" t="s">
        <v>572</v>
      </c>
      <c r="C148" s="72" t="s">
        <v>59</v>
      </c>
      <c r="D148" s="68">
        <v>52</v>
      </c>
      <c r="E148" s="1267"/>
      <c r="F148" s="113">
        <f t="shared" si="4"/>
        <v>0</v>
      </c>
    </row>
    <row r="149" spans="1:6" ht="28.5">
      <c r="A149" s="64" t="s">
        <v>251</v>
      </c>
      <c r="B149" s="105" t="s">
        <v>445</v>
      </c>
    </row>
    <row r="150" spans="1:6" ht="15">
      <c r="A150" s="64"/>
      <c r="B150" s="105"/>
    </row>
    <row r="151" spans="1:6" ht="15">
      <c r="A151" s="64">
        <v>3</v>
      </c>
      <c r="B151" s="111" t="s">
        <v>332</v>
      </c>
    </row>
    <row r="152" spans="1:6" ht="150.75" customHeight="1">
      <c r="A152" s="64"/>
      <c r="B152" s="106" t="s">
        <v>322</v>
      </c>
    </row>
    <row r="153" spans="1:6" ht="42.75">
      <c r="A153" s="64"/>
      <c r="B153" s="106" t="s">
        <v>323</v>
      </c>
    </row>
    <row r="154" spans="1:6" ht="15">
      <c r="A154" s="64" t="s">
        <v>85</v>
      </c>
      <c r="B154" s="105" t="s">
        <v>233</v>
      </c>
      <c r="C154" s="72" t="s">
        <v>26</v>
      </c>
      <c r="D154" s="68">
        <v>7</v>
      </c>
      <c r="E154" s="1267"/>
      <c r="F154" s="113">
        <f t="shared" ref="F154:F156" si="5">E154*D154</f>
        <v>0</v>
      </c>
    </row>
    <row r="155" spans="1:6" s="107" customFormat="1" ht="29.25">
      <c r="A155" s="64" t="s">
        <v>153</v>
      </c>
      <c r="B155" s="105" t="s">
        <v>573</v>
      </c>
      <c r="C155" s="72" t="s">
        <v>26</v>
      </c>
      <c r="D155" s="68">
        <v>6.5</v>
      </c>
      <c r="E155" s="1267"/>
      <c r="F155" s="113">
        <f t="shared" si="5"/>
        <v>0</v>
      </c>
    </row>
    <row r="156" spans="1:6" ht="57.75">
      <c r="A156" s="64" t="s">
        <v>333</v>
      </c>
      <c r="B156" s="106" t="s">
        <v>574</v>
      </c>
      <c r="C156" s="72" t="s">
        <v>59</v>
      </c>
      <c r="D156" s="68">
        <v>4</v>
      </c>
      <c r="E156" s="1267"/>
      <c r="F156" s="113">
        <f t="shared" si="5"/>
        <v>0</v>
      </c>
    </row>
    <row r="157" spans="1:6" ht="85.5">
      <c r="A157" s="64"/>
      <c r="B157" s="106" t="s">
        <v>446</v>
      </c>
    </row>
    <row r="158" spans="1:6" ht="15">
      <c r="A158" s="64"/>
      <c r="B158" s="106"/>
      <c r="C158" s="108"/>
    </row>
    <row r="159" spans="1:6" ht="15">
      <c r="A159" s="64">
        <v>4</v>
      </c>
      <c r="B159" s="104" t="s">
        <v>334</v>
      </c>
    </row>
    <row r="160" spans="1:6" ht="75.75" customHeight="1">
      <c r="A160" s="64"/>
      <c r="B160" s="106" t="s">
        <v>575</v>
      </c>
    </row>
    <row r="161" spans="1:6" ht="15">
      <c r="A161" s="64"/>
      <c r="B161" s="106" t="s">
        <v>335</v>
      </c>
    </row>
    <row r="162" spans="1:6" ht="15">
      <c r="A162" s="64" t="s">
        <v>91</v>
      </c>
      <c r="B162" s="105" t="s">
        <v>233</v>
      </c>
      <c r="C162" s="72" t="s">
        <v>26</v>
      </c>
      <c r="D162" s="68">
        <v>5.5</v>
      </c>
      <c r="E162" s="1267"/>
      <c r="F162" s="113">
        <f t="shared" ref="F162:F164" si="6">E162*D162</f>
        <v>0</v>
      </c>
    </row>
    <row r="163" spans="1:6" ht="15">
      <c r="A163" s="64" t="s">
        <v>92</v>
      </c>
      <c r="B163" s="105" t="s">
        <v>234</v>
      </c>
      <c r="C163" s="72" t="s">
        <v>26</v>
      </c>
      <c r="D163" s="68">
        <v>15.5</v>
      </c>
      <c r="E163" s="1267"/>
      <c r="F163" s="113">
        <f t="shared" si="6"/>
        <v>0</v>
      </c>
    </row>
    <row r="164" spans="1:6" ht="29.25">
      <c r="A164" s="64" t="s">
        <v>93</v>
      </c>
      <c r="B164" s="105" t="s">
        <v>576</v>
      </c>
      <c r="C164" s="72" t="s">
        <v>59</v>
      </c>
      <c r="D164" s="68">
        <v>2.7</v>
      </c>
      <c r="E164" s="1267"/>
      <c r="F164" s="113">
        <f t="shared" si="6"/>
        <v>0</v>
      </c>
    </row>
    <row r="165" spans="1:6" ht="57">
      <c r="A165" s="64" t="s">
        <v>162</v>
      </c>
      <c r="B165" s="106" t="s">
        <v>336</v>
      </c>
      <c r="C165" s="108"/>
    </row>
    <row r="166" spans="1:6" ht="15">
      <c r="A166" s="64" t="s">
        <v>337</v>
      </c>
      <c r="B166" s="106" t="s">
        <v>340</v>
      </c>
      <c r="C166" s="72" t="s">
        <v>59</v>
      </c>
      <c r="D166" s="68">
        <v>5</v>
      </c>
      <c r="E166" s="1267"/>
      <c r="F166" s="113">
        <f t="shared" ref="F166" si="7">E166*D166</f>
        <v>0</v>
      </c>
    </row>
    <row r="167" spans="1:6" ht="43.5">
      <c r="A167" s="64" t="s">
        <v>338</v>
      </c>
      <c r="B167" s="105" t="s">
        <v>571</v>
      </c>
      <c r="C167" s="72" t="s">
        <v>59</v>
      </c>
      <c r="D167" s="68">
        <v>3.8</v>
      </c>
      <c r="E167" s="1267"/>
      <c r="F167" s="113">
        <f t="shared" ref="F167:F168" si="8">E167*D167</f>
        <v>0</v>
      </c>
    </row>
    <row r="168" spans="1:6" ht="29.25">
      <c r="A168" s="64" t="s">
        <v>339</v>
      </c>
      <c r="B168" s="105" t="s">
        <v>572</v>
      </c>
      <c r="C168" s="72" t="s">
        <v>59</v>
      </c>
      <c r="D168" s="68">
        <v>3.8</v>
      </c>
      <c r="E168" s="1267"/>
      <c r="F168" s="113">
        <f t="shared" si="8"/>
        <v>0</v>
      </c>
    </row>
    <row r="169" spans="1:6" ht="15">
      <c r="A169" s="64"/>
      <c r="B169" s="109"/>
      <c r="C169" s="108"/>
    </row>
    <row r="170" spans="1:6" ht="15">
      <c r="A170" s="64">
        <v>5</v>
      </c>
      <c r="B170" s="111" t="s">
        <v>341</v>
      </c>
    </row>
    <row r="171" spans="1:6" ht="87">
      <c r="A171" s="64" t="s">
        <v>236</v>
      </c>
      <c r="B171" s="106" t="s">
        <v>577</v>
      </c>
      <c r="C171" s="72" t="s">
        <v>26</v>
      </c>
      <c r="D171" s="68">
        <v>41.5</v>
      </c>
      <c r="E171" s="1267"/>
      <c r="F171" s="113">
        <f t="shared" ref="F171" si="9">E171*D171</f>
        <v>0</v>
      </c>
    </row>
    <row r="172" spans="1:6" ht="119.25" customHeight="1">
      <c r="A172" s="64" t="s">
        <v>238</v>
      </c>
      <c r="B172" s="106" t="s">
        <v>578</v>
      </c>
      <c r="C172" s="72" t="s">
        <v>26</v>
      </c>
      <c r="D172" s="68">
        <v>8</v>
      </c>
      <c r="E172" s="1267"/>
      <c r="F172" s="113">
        <f t="shared" ref="F172" si="10">E172*D172</f>
        <v>0</v>
      </c>
    </row>
    <row r="173" spans="1:6" ht="15">
      <c r="A173" s="64"/>
      <c r="B173" s="110"/>
    </row>
    <row r="174" spans="1:6" ht="30">
      <c r="A174" s="64">
        <v>6</v>
      </c>
      <c r="B174" s="111" t="s">
        <v>66</v>
      </c>
    </row>
    <row r="175" spans="1:6" ht="168" customHeight="1">
      <c r="A175" s="64"/>
      <c r="B175" s="106" t="s">
        <v>663</v>
      </c>
    </row>
    <row r="176" spans="1:6" ht="28.5">
      <c r="A176" s="64"/>
      <c r="B176" s="106" t="s">
        <v>277</v>
      </c>
    </row>
    <row r="177" spans="1:6" ht="86.25">
      <c r="A177" s="64" t="s">
        <v>239</v>
      </c>
      <c r="B177" s="105" t="s">
        <v>580</v>
      </c>
      <c r="C177" s="72" t="s">
        <v>28</v>
      </c>
      <c r="D177" s="68">
        <v>5</v>
      </c>
      <c r="E177" s="1267"/>
      <c r="F177" s="113">
        <f>E177*D177</f>
        <v>0</v>
      </c>
    </row>
    <row r="178" spans="1:6" ht="67.5" customHeight="1">
      <c r="A178" s="64" t="s">
        <v>240</v>
      </c>
      <c r="B178" s="105" t="s">
        <v>581</v>
      </c>
      <c r="C178" s="72" t="s">
        <v>28</v>
      </c>
      <c r="D178" s="68">
        <v>5</v>
      </c>
      <c r="E178" s="1267"/>
      <c r="F178" s="113">
        <f>E178*D178</f>
        <v>0</v>
      </c>
    </row>
    <row r="179" spans="1:6" ht="15.75" customHeight="1">
      <c r="A179" s="83"/>
      <c r="B179" s="77" t="s">
        <v>67</v>
      </c>
      <c r="C179" s="78"/>
      <c r="D179" s="79"/>
      <c r="E179" s="115"/>
      <c r="F179" s="116">
        <f>SUM(F131:F178)</f>
        <v>0</v>
      </c>
    </row>
  </sheetData>
  <sheetProtection algorithmName="SHA-512" hashValue="tGET8cG5T2guRPMfx1u4jHHaun+4UlXUIxdCIxTZB0Nk0z/M3DtgqDTiXi4M+kFOH4fZHvLmrtR66csJNU3Jhg==" saltValue="5UCtq2/zdl3xj0TGqW+yIg==" spinCount="100000" sheet="1"/>
  <pageMargins left="0.98402777777777772" right="0.19652777777777777" top="1.1111111111111112" bottom="0.74791666666666667" header="0.74791666666666667" footer="0.51180555555555551"/>
  <pageSetup paperSize="9" scale="83" firstPageNumber="0" orientation="portrait" r:id="rId1"/>
  <headerFooter alignWithMargins="0">
    <oddHeader>&amp;L&amp;"Times New Roman,Navadno"&amp;8&amp;F&amp;C&amp;"Times New Roman,Navadno"&amp;12&amp;P/&amp;N&amp;R&amp;"Times New Roman,Navadno"&amp;8&amp;A</oddHeader>
  </headerFooter>
  <rowBreaks count="5" manualBreakCount="5">
    <brk id="20" max="5" man="1"/>
    <brk id="102" max="5" man="1"/>
    <brk id="133" max="5" man="1"/>
    <brk id="150" max="5" man="1"/>
    <brk id="169" max="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K220"/>
  <sheetViews>
    <sheetView view="pageBreakPreview" topLeftCell="A160" zoomScale="80" zoomScaleNormal="110" zoomScaleSheetLayoutView="80" workbookViewId="0">
      <selection activeCell="A102" sqref="A102:F102"/>
    </sheetView>
  </sheetViews>
  <sheetFormatPr defaultColWidth="9" defaultRowHeight="14.25"/>
  <cols>
    <col min="1" max="1" width="9.5" style="74" customWidth="1"/>
    <col min="2" max="2" width="50.75" style="75" customWidth="1"/>
    <col min="3" max="3" width="5.625" style="72" customWidth="1"/>
    <col min="4" max="4" width="9.375" style="68" customWidth="1"/>
    <col min="5" max="5" width="11.75" style="73" customWidth="1"/>
    <col min="6" max="6" width="12.875" style="73" customWidth="1"/>
    <col min="7" max="7" width="10.25" style="82" customWidth="1"/>
    <col min="8" max="11" width="9" style="82"/>
    <col min="12" max="12" width="10.125" style="82" customWidth="1"/>
    <col min="13" max="16384" width="9" style="82"/>
  </cols>
  <sheetData>
    <row r="1" spans="1:7" s="71" customFormat="1" ht="15">
      <c r="A1" s="64"/>
      <c r="B1" s="65"/>
      <c r="C1" s="66"/>
      <c r="D1" s="67"/>
      <c r="E1" s="68"/>
      <c r="F1" s="69"/>
      <c r="G1" s="70"/>
    </row>
    <row r="2" spans="1:7" s="71" customFormat="1" ht="15">
      <c r="A2" s="64"/>
      <c r="B2" s="131" t="s">
        <v>664</v>
      </c>
      <c r="C2" s="72"/>
      <c r="D2" s="68"/>
      <c r="E2" s="73"/>
      <c r="F2" s="73"/>
      <c r="G2" s="70"/>
    </row>
    <row r="3" spans="1:7" s="71" customFormat="1" ht="15">
      <c r="A3" s="74"/>
      <c r="B3" s="75"/>
      <c r="C3" s="72"/>
      <c r="D3" s="68"/>
      <c r="E3" s="73"/>
      <c r="F3" s="73"/>
      <c r="G3" s="70"/>
    </row>
    <row r="4" spans="1:7" ht="15">
      <c r="A4" s="76" t="s">
        <v>133</v>
      </c>
      <c r="B4" s="77" t="s">
        <v>4</v>
      </c>
      <c r="C4" s="78"/>
      <c r="D4" s="79"/>
      <c r="E4" s="80"/>
      <c r="F4" s="81"/>
    </row>
    <row r="5" spans="1:7" ht="15">
      <c r="A5" s="76" t="s">
        <v>134</v>
      </c>
      <c r="B5" s="77" t="s">
        <v>6</v>
      </c>
      <c r="C5" s="78"/>
      <c r="D5" s="79"/>
      <c r="E5" s="80"/>
      <c r="F5" s="81">
        <f>F24</f>
        <v>0</v>
      </c>
    </row>
    <row r="6" spans="1:7" ht="15">
      <c r="A6" s="76" t="s">
        <v>135</v>
      </c>
      <c r="B6" s="77" t="s">
        <v>8</v>
      </c>
      <c r="C6" s="78"/>
      <c r="D6" s="79"/>
      <c r="E6" s="80"/>
      <c r="F6" s="81">
        <f>F30</f>
        <v>0</v>
      </c>
    </row>
    <row r="7" spans="1:7" ht="15">
      <c r="A7" s="76" t="s">
        <v>136</v>
      </c>
      <c r="B7" s="77" t="s">
        <v>10</v>
      </c>
      <c r="C7" s="78"/>
      <c r="D7" s="79"/>
      <c r="E7" s="80"/>
      <c r="F7" s="81">
        <f>F45</f>
        <v>0</v>
      </c>
    </row>
    <row r="8" spans="1:7" ht="15">
      <c r="A8" s="76" t="s">
        <v>70</v>
      </c>
      <c r="B8" s="77" t="s">
        <v>11</v>
      </c>
      <c r="C8" s="78"/>
      <c r="D8" s="79"/>
      <c r="E8" s="80"/>
      <c r="F8" s="81">
        <f>F66</f>
        <v>0</v>
      </c>
    </row>
    <row r="9" spans="1:7" ht="15">
      <c r="A9" s="76" t="s">
        <v>137</v>
      </c>
      <c r="B9" s="77" t="s">
        <v>12</v>
      </c>
      <c r="C9" s="78"/>
      <c r="D9" s="79"/>
      <c r="E9" s="80"/>
      <c r="F9" s="81">
        <f>F83</f>
        <v>0</v>
      </c>
    </row>
    <row r="10" spans="1:7" ht="15">
      <c r="A10" s="76" t="s">
        <v>116</v>
      </c>
      <c r="B10" s="77" t="s">
        <v>13</v>
      </c>
      <c r="C10" s="78"/>
      <c r="D10" s="79"/>
      <c r="E10" s="80"/>
      <c r="F10" s="81">
        <f>F103</f>
        <v>0</v>
      </c>
    </row>
    <row r="11" spans="1:7" ht="15">
      <c r="A11" s="76" t="s">
        <v>138</v>
      </c>
      <c r="B11" s="83" t="s">
        <v>17</v>
      </c>
      <c r="C11" s="78"/>
      <c r="D11" s="79"/>
      <c r="E11" s="80"/>
      <c r="F11" s="81">
        <f>F140</f>
        <v>0</v>
      </c>
    </row>
    <row r="12" spans="1:7" ht="15">
      <c r="A12" s="84"/>
      <c r="B12" s="77" t="s">
        <v>14</v>
      </c>
      <c r="C12" s="78"/>
      <c r="D12" s="85"/>
      <c r="E12" s="80"/>
      <c r="F12" s="81">
        <f>SUM(F5:F11)</f>
        <v>0</v>
      </c>
    </row>
    <row r="13" spans="1:7" ht="15">
      <c r="A13" s="86"/>
      <c r="B13" s="87"/>
      <c r="C13" s="88"/>
      <c r="D13" s="85"/>
      <c r="E13" s="80"/>
      <c r="F13" s="89"/>
    </row>
    <row r="14" spans="1:7" ht="15">
      <c r="A14" s="76" t="s">
        <v>683</v>
      </c>
      <c r="B14" s="77" t="s">
        <v>16</v>
      </c>
      <c r="C14" s="78"/>
      <c r="D14" s="79"/>
      <c r="E14" s="80"/>
      <c r="F14" s="81"/>
    </row>
    <row r="15" spans="1:7" ht="15">
      <c r="A15" s="76" t="s">
        <v>132</v>
      </c>
      <c r="B15" s="77" t="s">
        <v>19</v>
      </c>
      <c r="C15" s="78"/>
      <c r="D15" s="79"/>
      <c r="E15" s="80"/>
      <c r="F15" s="81">
        <f>F220</f>
        <v>0</v>
      </c>
    </row>
    <row r="16" spans="1:7" ht="15">
      <c r="A16" s="84"/>
      <c r="B16" s="77" t="s">
        <v>21</v>
      </c>
      <c r="C16" s="78"/>
      <c r="D16" s="85"/>
      <c r="E16" s="80"/>
      <c r="F16" s="81">
        <f>SUM(F15:F15)</f>
        <v>0</v>
      </c>
    </row>
    <row r="17" spans="1:11" ht="15">
      <c r="A17" s="86"/>
      <c r="B17" s="87"/>
      <c r="C17" s="88"/>
      <c r="D17" s="85"/>
      <c r="E17" s="80"/>
      <c r="F17" s="89"/>
    </row>
    <row r="18" spans="1:11" ht="15">
      <c r="A18" s="84"/>
      <c r="B18" s="77" t="s">
        <v>22</v>
      </c>
      <c r="C18" s="78"/>
      <c r="D18" s="85"/>
      <c r="E18" s="80"/>
      <c r="F18" s="81">
        <f>F16+F12</f>
        <v>0</v>
      </c>
    </row>
    <row r="19" spans="1:11" ht="15">
      <c r="A19" s="64"/>
      <c r="B19" s="1093" t="s">
        <v>1455</v>
      </c>
      <c r="C19" s="91"/>
    </row>
    <row r="20" spans="1:11" ht="15">
      <c r="A20" s="64" t="s">
        <v>133</v>
      </c>
      <c r="B20" s="92" t="s">
        <v>4</v>
      </c>
      <c r="C20" s="93"/>
    </row>
    <row r="21" spans="1:11" ht="15">
      <c r="A21" s="64"/>
      <c r="B21" s="90"/>
      <c r="C21" s="91"/>
    </row>
    <row r="22" spans="1:11" ht="15">
      <c r="A22" s="64" t="s">
        <v>5</v>
      </c>
      <c r="B22" s="92" t="s">
        <v>6</v>
      </c>
      <c r="C22" s="93"/>
    </row>
    <row r="23" spans="1:11" ht="71.25">
      <c r="A23" s="64">
        <v>1</v>
      </c>
      <c r="B23" s="94" t="s">
        <v>668</v>
      </c>
      <c r="C23" s="95" t="s">
        <v>23</v>
      </c>
      <c r="D23" s="68">
        <v>1</v>
      </c>
      <c r="E23" s="1267"/>
      <c r="F23" s="73">
        <f>D23*E23</f>
        <v>0</v>
      </c>
    </row>
    <row r="24" spans="1:11" ht="15">
      <c r="A24" s="83"/>
      <c r="B24" s="77" t="s">
        <v>24</v>
      </c>
      <c r="C24" s="78"/>
      <c r="D24" s="85"/>
      <c r="E24" s="80"/>
      <c r="F24" s="81">
        <f>SUM(F23)</f>
        <v>0</v>
      </c>
    </row>
    <row r="25" spans="1:11" ht="15">
      <c r="A25" s="64"/>
      <c r="B25" s="92"/>
      <c r="C25" s="93"/>
      <c r="F25" s="96"/>
    </row>
    <row r="26" spans="1:11" ht="15">
      <c r="A26" s="64" t="s">
        <v>135</v>
      </c>
      <c r="B26" s="92" t="s">
        <v>8</v>
      </c>
      <c r="C26" s="93"/>
    </row>
    <row r="27" spans="1:11" s="98" customFormat="1" ht="30">
      <c r="A27" s="64"/>
      <c r="B27" s="92" t="s">
        <v>25</v>
      </c>
      <c r="C27" s="97"/>
      <c r="D27" s="68"/>
      <c r="E27" s="68"/>
      <c r="F27" s="73"/>
      <c r="G27" s="82"/>
      <c r="H27" s="82"/>
      <c r="I27" s="82"/>
      <c r="J27" s="82"/>
      <c r="K27" s="82"/>
    </row>
    <row r="28" spans="1:11" ht="42.75">
      <c r="A28" s="64">
        <v>1</v>
      </c>
      <c r="B28" s="99" t="s">
        <v>27</v>
      </c>
      <c r="C28" s="72" t="s">
        <v>28</v>
      </c>
      <c r="D28" s="68">
        <v>50</v>
      </c>
      <c r="E28" s="1267"/>
      <c r="F28" s="113">
        <f>E28*D28</f>
        <v>0</v>
      </c>
    </row>
    <row r="29" spans="1:11" ht="42.75">
      <c r="A29" s="64">
        <v>2</v>
      </c>
      <c r="B29" s="99" t="s">
        <v>682</v>
      </c>
      <c r="C29" s="97" t="s">
        <v>23</v>
      </c>
      <c r="D29" s="68">
        <v>1</v>
      </c>
      <c r="E29" s="1267"/>
      <c r="F29" s="113">
        <f>E29*D29</f>
        <v>0</v>
      </c>
    </row>
    <row r="30" spans="1:11" ht="15">
      <c r="A30" s="83"/>
      <c r="B30" s="77" t="s">
        <v>29</v>
      </c>
      <c r="C30" s="78"/>
      <c r="D30" s="85"/>
      <c r="E30" s="80"/>
      <c r="F30" s="81">
        <f>SUM(F27:F29)</f>
        <v>0</v>
      </c>
    </row>
    <row r="31" spans="1:11" ht="15">
      <c r="A31" s="64"/>
      <c r="B31" s="92"/>
      <c r="C31" s="93"/>
      <c r="F31" s="96"/>
    </row>
    <row r="32" spans="1:11" ht="15">
      <c r="A32" s="64" t="s">
        <v>136</v>
      </c>
      <c r="B32" s="92" t="s">
        <v>10</v>
      </c>
      <c r="C32" s="93"/>
    </row>
    <row r="33" spans="1:6" ht="57">
      <c r="A33" s="64">
        <v>1</v>
      </c>
      <c r="B33" s="99" t="s">
        <v>30</v>
      </c>
    </row>
    <row r="34" spans="1:6" ht="15">
      <c r="A34" s="64" t="s">
        <v>71</v>
      </c>
      <c r="B34" s="99" t="s">
        <v>31</v>
      </c>
      <c r="C34" s="72" t="s">
        <v>32</v>
      </c>
      <c r="D34" s="68">
        <v>390</v>
      </c>
      <c r="E34" s="1272"/>
      <c r="F34" s="73">
        <f>E34*D34</f>
        <v>0</v>
      </c>
    </row>
    <row r="35" spans="1:6" ht="28.5">
      <c r="A35" s="64">
        <v>2</v>
      </c>
      <c r="B35" s="99" t="s">
        <v>33</v>
      </c>
    </row>
    <row r="36" spans="1:6" ht="15">
      <c r="A36" s="64" t="s">
        <v>73</v>
      </c>
      <c r="B36" s="99" t="s">
        <v>31</v>
      </c>
      <c r="C36" s="72" t="s">
        <v>26</v>
      </c>
      <c r="D36" s="68">
        <v>140</v>
      </c>
      <c r="E36" s="1272"/>
      <c r="F36" s="73">
        <f>E36*D36</f>
        <v>0</v>
      </c>
    </row>
    <row r="37" spans="1:6" ht="42.75">
      <c r="A37" s="64">
        <v>3</v>
      </c>
      <c r="B37" s="99" t="s">
        <v>34</v>
      </c>
      <c r="C37" s="100"/>
      <c r="D37" s="100"/>
    </row>
    <row r="38" spans="1:6" ht="15">
      <c r="A38" s="64" t="s">
        <v>85</v>
      </c>
      <c r="B38" s="99" t="s">
        <v>31</v>
      </c>
      <c r="C38" s="72" t="s">
        <v>32</v>
      </c>
      <c r="D38" s="68">
        <v>260</v>
      </c>
      <c r="E38" s="1272"/>
      <c r="F38" s="73">
        <f>E38*D38</f>
        <v>0</v>
      </c>
    </row>
    <row r="39" spans="1:6" ht="42.75">
      <c r="A39" s="64">
        <v>4</v>
      </c>
      <c r="B39" s="99" t="s">
        <v>35</v>
      </c>
      <c r="D39" s="100"/>
    </row>
    <row r="40" spans="1:6" ht="15">
      <c r="A40" s="64" t="s">
        <v>91</v>
      </c>
      <c r="B40" s="99" t="s">
        <v>36</v>
      </c>
      <c r="C40" s="72" t="s">
        <v>32</v>
      </c>
      <c r="D40" s="68">
        <v>200</v>
      </c>
      <c r="E40" s="1272"/>
      <c r="F40" s="73">
        <f>E40*D40</f>
        <v>0</v>
      </c>
    </row>
    <row r="41" spans="1:6" ht="28.5">
      <c r="A41" s="64" t="s">
        <v>92</v>
      </c>
      <c r="B41" s="99" t="s">
        <v>37</v>
      </c>
      <c r="C41" s="72" t="s">
        <v>26</v>
      </c>
      <c r="D41" s="68">
        <v>250</v>
      </c>
      <c r="E41" s="1272"/>
      <c r="F41" s="73">
        <f>E41*D41</f>
        <v>0</v>
      </c>
    </row>
    <row r="42" spans="1:6" ht="76.5" customHeight="1">
      <c r="A42" s="64" t="s">
        <v>93</v>
      </c>
      <c r="B42" s="99" t="s">
        <v>38</v>
      </c>
      <c r="C42" s="72" t="s">
        <v>32</v>
      </c>
      <c r="D42" s="68">
        <v>125</v>
      </c>
      <c r="E42" s="1272"/>
      <c r="F42" s="73">
        <f>E42*D42</f>
        <v>0</v>
      </c>
    </row>
    <row r="43" spans="1:6" ht="28.5">
      <c r="A43" s="64">
        <v>5</v>
      </c>
      <c r="B43" s="99" t="s">
        <v>39</v>
      </c>
      <c r="C43" s="72" t="s">
        <v>23</v>
      </c>
      <c r="D43" s="68">
        <v>1</v>
      </c>
      <c r="E43" s="1272"/>
      <c r="F43" s="73">
        <f t="shared" ref="F43" si="0">E43*D43</f>
        <v>0</v>
      </c>
    </row>
    <row r="44" spans="1:6" ht="15">
      <c r="A44" s="64"/>
      <c r="B44" s="94"/>
      <c r="D44" s="101"/>
    </row>
    <row r="45" spans="1:6" ht="15">
      <c r="A45" s="83"/>
      <c r="B45" s="77" t="s">
        <v>40</v>
      </c>
      <c r="C45" s="78"/>
      <c r="D45" s="85"/>
      <c r="E45" s="80"/>
      <c r="F45" s="81">
        <f>SUM(F33:F44)</f>
        <v>0</v>
      </c>
    </row>
    <row r="46" spans="1:6" ht="15">
      <c r="A46" s="64"/>
      <c r="B46" s="92"/>
      <c r="C46" s="93"/>
      <c r="F46" s="96"/>
    </row>
    <row r="47" spans="1:6" ht="15">
      <c r="A47" s="64" t="s">
        <v>70</v>
      </c>
      <c r="B47" s="92" t="s">
        <v>11</v>
      </c>
      <c r="C47" s="93"/>
    </row>
    <row r="48" spans="1:6" ht="42.75">
      <c r="A48" s="64">
        <v>1</v>
      </c>
      <c r="B48" s="94" t="s">
        <v>72</v>
      </c>
    </row>
    <row r="49" spans="1:6" ht="15">
      <c r="A49" s="64" t="s">
        <v>71</v>
      </c>
      <c r="B49" s="94" t="s">
        <v>41</v>
      </c>
      <c r="C49" s="72" t="s">
        <v>32</v>
      </c>
      <c r="D49" s="68">
        <v>18</v>
      </c>
      <c r="E49" s="1272"/>
      <c r="F49" s="73">
        <f>E49*D49</f>
        <v>0</v>
      </c>
    </row>
    <row r="50" spans="1:6" ht="28.5">
      <c r="A50" s="64">
        <v>2</v>
      </c>
      <c r="B50" s="94" t="s">
        <v>42</v>
      </c>
    </row>
    <row r="51" spans="1:6" ht="28.5">
      <c r="A51" s="64"/>
      <c r="B51" s="94" t="s">
        <v>78</v>
      </c>
    </row>
    <row r="52" spans="1:6" ht="57">
      <c r="A52" s="64"/>
      <c r="B52" s="94" t="s">
        <v>79</v>
      </c>
    </row>
    <row r="53" spans="1:6" ht="15">
      <c r="A53" s="64" t="s">
        <v>73</v>
      </c>
      <c r="B53" s="94" t="s">
        <v>81</v>
      </c>
    </row>
    <row r="54" spans="1:6" ht="15">
      <c r="A54" s="64" t="s">
        <v>74</v>
      </c>
      <c r="B54" s="94" t="s">
        <v>184</v>
      </c>
      <c r="C54" s="72" t="s">
        <v>32</v>
      </c>
      <c r="D54" s="68">
        <v>98</v>
      </c>
      <c r="E54" s="1272"/>
      <c r="F54" s="73">
        <f t="shared" ref="F54:F56" si="1">E54*D54</f>
        <v>0</v>
      </c>
    </row>
    <row r="55" spans="1:6" ht="15">
      <c r="A55" s="64" t="s">
        <v>75</v>
      </c>
      <c r="B55" s="94" t="s">
        <v>83</v>
      </c>
      <c r="C55" s="72" t="s">
        <v>32</v>
      </c>
      <c r="D55" s="68">
        <v>52</v>
      </c>
      <c r="E55" s="1272"/>
      <c r="F55" s="73">
        <f t="shared" si="1"/>
        <v>0</v>
      </c>
    </row>
    <row r="56" spans="1:6" ht="15">
      <c r="A56" s="64" t="s">
        <v>82</v>
      </c>
      <c r="B56" s="94" t="s">
        <v>88</v>
      </c>
      <c r="C56" s="72" t="s">
        <v>32</v>
      </c>
      <c r="D56" s="68">
        <v>2.5</v>
      </c>
      <c r="E56" s="1272"/>
      <c r="F56" s="73">
        <f t="shared" si="1"/>
        <v>0</v>
      </c>
    </row>
    <row r="57" spans="1:6" ht="42.75">
      <c r="A57" s="64" t="s">
        <v>76</v>
      </c>
      <c r="B57" s="99" t="s">
        <v>304</v>
      </c>
    </row>
    <row r="58" spans="1:6" ht="71.25">
      <c r="A58" s="64" t="s">
        <v>77</v>
      </c>
      <c r="B58" s="99" t="s">
        <v>537</v>
      </c>
      <c r="C58" s="72" t="s">
        <v>32</v>
      </c>
      <c r="D58" s="68">
        <v>14</v>
      </c>
      <c r="E58" s="1272"/>
      <c r="F58" s="73">
        <f>E58*D58</f>
        <v>0</v>
      </c>
    </row>
    <row r="59" spans="1:6" ht="57">
      <c r="A59" s="64" t="s">
        <v>124</v>
      </c>
      <c r="B59" s="94" t="s">
        <v>410</v>
      </c>
      <c r="C59" s="72" t="s">
        <v>32</v>
      </c>
      <c r="D59" s="68">
        <v>7</v>
      </c>
      <c r="E59" s="1272"/>
      <c r="F59" s="73">
        <f>E59*D59</f>
        <v>0</v>
      </c>
    </row>
    <row r="60" spans="1:6" ht="57">
      <c r="A60" s="64" t="s">
        <v>126</v>
      </c>
      <c r="B60" s="94" t="s">
        <v>409</v>
      </c>
      <c r="C60" s="72" t="s">
        <v>32</v>
      </c>
      <c r="D60" s="68">
        <v>2</v>
      </c>
      <c r="E60" s="1272"/>
      <c r="F60" s="73">
        <f>E60*D60</f>
        <v>0</v>
      </c>
    </row>
    <row r="61" spans="1:6" ht="28.5">
      <c r="A61" s="64">
        <v>4</v>
      </c>
      <c r="B61" s="94" t="s">
        <v>43</v>
      </c>
    </row>
    <row r="62" spans="1:6" ht="15">
      <c r="A62" s="64" t="s">
        <v>91</v>
      </c>
      <c r="B62" s="94" t="s">
        <v>44</v>
      </c>
      <c r="C62" s="72" t="s">
        <v>45</v>
      </c>
      <c r="D62" s="68">
        <v>7581</v>
      </c>
      <c r="E62" s="1272"/>
      <c r="F62" s="73">
        <f>E62*D62</f>
        <v>0</v>
      </c>
    </row>
    <row r="63" spans="1:6" ht="15">
      <c r="A63" s="64" t="s">
        <v>92</v>
      </c>
      <c r="B63" s="94" t="s">
        <v>46</v>
      </c>
      <c r="C63" s="72" t="s">
        <v>45</v>
      </c>
      <c r="D63" s="68">
        <v>3</v>
      </c>
      <c r="E63" s="1272"/>
      <c r="F63" s="73">
        <f>E63*D63</f>
        <v>0</v>
      </c>
    </row>
    <row r="64" spans="1:6" ht="15">
      <c r="A64" s="64" t="s">
        <v>93</v>
      </c>
      <c r="B64" s="94" t="s">
        <v>47</v>
      </c>
      <c r="C64" s="72" t="s">
        <v>45</v>
      </c>
      <c r="D64" s="68">
        <v>2136</v>
      </c>
      <c r="E64" s="1272"/>
      <c r="F64" s="73">
        <f>E64*D64</f>
        <v>0</v>
      </c>
    </row>
    <row r="65" spans="1:6" ht="15">
      <c r="A65" s="64"/>
      <c r="B65" s="94"/>
      <c r="D65" s="101"/>
    </row>
    <row r="66" spans="1:6" ht="15">
      <c r="A66" s="83"/>
      <c r="B66" s="77" t="s">
        <v>48</v>
      </c>
      <c r="C66" s="78"/>
      <c r="D66" s="85"/>
      <c r="E66" s="80"/>
      <c r="F66" s="81">
        <f>SUM(F48:F65)</f>
        <v>0</v>
      </c>
    </row>
    <row r="68" spans="1:6" ht="15">
      <c r="A68" s="64" t="s">
        <v>94</v>
      </c>
      <c r="B68" s="92" t="s">
        <v>12</v>
      </c>
      <c r="C68" s="93"/>
    </row>
    <row r="69" spans="1:6" ht="15">
      <c r="A69" s="64">
        <v>1</v>
      </c>
      <c r="B69" s="94" t="s">
        <v>49</v>
      </c>
    </row>
    <row r="70" spans="1:6" ht="15">
      <c r="A70" s="64" t="s">
        <v>71</v>
      </c>
      <c r="B70" s="94" t="s">
        <v>95</v>
      </c>
      <c r="C70" s="72" t="s">
        <v>26</v>
      </c>
      <c r="D70" s="68">
        <v>188</v>
      </c>
      <c r="E70" s="1272"/>
      <c r="F70" s="73">
        <f t="shared" ref="F70:F76" si="2">E70*D70</f>
        <v>0</v>
      </c>
    </row>
    <row r="71" spans="1:6" ht="15">
      <c r="A71" s="64" t="s">
        <v>96</v>
      </c>
      <c r="B71" s="94" t="s">
        <v>97</v>
      </c>
      <c r="C71" s="72" t="s">
        <v>26</v>
      </c>
      <c r="D71" s="68">
        <v>52</v>
      </c>
      <c r="E71" s="1272"/>
      <c r="F71" s="73">
        <f t="shared" si="2"/>
        <v>0</v>
      </c>
    </row>
    <row r="72" spans="1:6" ht="15">
      <c r="A72" s="64" t="s">
        <v>98</v>
      </c>
      <c r="B72" s="94" t="s">
        <v>99</v>
      </c>
      <c r="C72" s="72" t="s">
        <v>26</v>
      </c>
      <c r="D72" s="68">
        <v>422</v>
      </c>
      <c r="E72" s="1272"/>
      <c r="F72" s="73">
        <f t="shared" si="2"/>
        <v>0</v>
      </c>
    </row>
    <row r="73" spans="1:6" ht="15">
      <c r="A73" s="64" t="s">
        <v>100</v>
      </c>
      <c r="B73" s="94" t="s">
        <v>101</v>
      </c>
      <c r="C73" s="72" t="s">
        <v>26</v>
      </c>
      <c r="D73" s="68">
        <v>110</v>
      </c>
      <c r="E73" s="1272"/>
      <c r="F73" s="73">
        <f t="shared" si="2"/>
        <v>0</v>
      </c>
    </row>
    <row r="74" spans="1:6" ht="15">
      <c r="A74" s="64" t="s">
        <v>102</v>
      </c>
      <c r="B74" s="94" t="s">
        <v>557</v>
      </c>
      <c r="C74" s="72" t="s">
        <v>26</v>
      </c>
      <c r="D74" s="68">
        <v>12</v>
      </c>
      <c r="E74" s="1272"/>
      <c r="F74" s="73">
        <f t="shared" si="2"/>
        <v>0</v>
      </c>
    </row>
    <row r="75" spans="1:6" ht="15">
      <c r="A75" s="64" t="s">
        <v>104</v>
      </c>
      <c r="B75" s="94" t="s">
        <v>112</v>
      </c>
      <c r="C75" s="72" t="s">
        <v>26</v>
      </c>
      <c r="D75" s="68">
        <v>10</v>
      </c>
      <c r="E75" s="1272"/>
      <c r="F75" s="73">
        <f t="shared" si="2"/>
        <v>0</v>
      </c>
    </row>
    <row r="76" spans="1:6" ht="28.5">
      <c r="A76" s="64" t="s">
        <v>106</v>
      </c>
      <c r="B76" s="94" t="s">
        <v>115</v>
      </c>
      <c r="C76" s="72" t="s">
        <v>59</v>
      </c>
      <c r="D76" s="68">
        <v>50</v>
      </c>
      <c r="E76" s="1272"/>
      <c r="F76" s="73">
        <f t="shared" si="2"/>
        <v>0</v>
      </c>
    </row>
    <row r="77" spans="1:6" ht="15">
      <c r="A77" s="64">
        <v>2</v>
      </c>
      <c r="B77" s="94" t="s">
        <v>50</v>
      </c>
    </row>
    <row r="78" spans="1:6" ht="171">
      <c r="A78" s="64"/>
      <c r="B78" s="94" t="s">
        <v>51</v>
      </c>
    </row>
    <row r="79" spans="1:6" ht="28.5">
      <c r="A79" s="64" t="s">
        <v>73</v>
      </c>
      <c r="B79" s="94" t="s">
        <v>408</v>
      </c>
      <c r="C79" s="72" t="s">
        <v>26</v>
      </c>
      <c r="D79" s="68">
        <v>30</v>
      </c>
      <c r="E79" s="1272"/>
      <c r="F79" s="73">
        <f>E79*D79</f>
        <v>0</v>
      </c>
    </row>
    <row r="80" spans="1:6" ht="28.5">
      <c r="A80" s="64" t="s">
        <v>76</v>
      </c>
      <c r="B80" s="94" t="s">
        <v>407</v>
      </c>
      <c r="C80" s="72" t="s">
        <v>26</v>
      </c>
      <c r="D80" s="68">
        <v>13.5</v>
      </c>
      <c r="E80" s="1272"/>
      <c r="F80" s="73">
        <f>E80*D80</f>
        <v>0</v>
      </c>
    </row>
    <row r="81" spans="1:6" ht="57">
      <c r="A81" s="64" t="s">
        <v>80</v>
      </c>
      <c r="B81" s="94" t="s">
        <v>406</v>
      </c>
      <c r="C81" s="72" t="s">
        <v>26</v>
      </c>
      <c r="D81" s="68">
        <v>7.5</v>
      </c>
      <c r="E81" s="1272"/>
      <c r="F81" s="73">
        <f>E81*D81</f>
        <v>0</v>
      </c>
    </row>
    <row r="82" spans="1:6" ht="15">
      <c r="A82" s="64"/>
      <c r="B82" s="94"/>
      <c r="D82" s="101"/>
    </row>
    <row r="83" spans="1:6" ht="15">
      <c r="A83" s="83"/>
      <c r="B83" s="77" t="s">
        <v>52</v>
      </c>
      <c r="C83" s="78"/>
      <c r="D83" s="85"/>
      <c r="E83" s="80"/>
      <c r="F83" s="81">
        <f>SUM(F69:F82)</f>
        <v>0</v>
      </c>
    </row>
    <row r="85" spans="1:6" ht="15">
      <c r="A85" s="64" t="s">
        <v>116</v>
      </c>
      <c r="B85" s="92" t="s">
        <v>13</v>
      </c>
      <c r="C85" s="93"/>
    </row>
    <row r="86" spans="1:6" ht="28.5">
      <c r="A86" s="64">
        <v>1</v>
      </c>
      <c r="B86" s="94" t="s">
        <v>53</v>
      </c>
      <c r="C86" s="72" t="s">
        <v>23</v>
      </c>
      <c r="D86" s="68">
        <v>1</v>
      </c>
      <c r="E86" s="1272"/>
      <c r="F86" s="73">
        <f>E86*D86</f>
        <v>0</v>
      </c>
    </row>
    <row r="87" spans="1:6" ht="15">
      <c r="A87" s="64">
        <v>2</v>
      </c>
      <c r="B87" s="94" t="s">
        <v>54</v>
      </c>
    </row>
    <row r="88" spans="1:6" ht="15">
      <c r="A88" s="64" t="s">
        <v>73</v>
      </c>
      <c r="B88" s="94" t="s">
        <v>55</v>
      </c>
      <c r="C88" s="72" t="s">
        <v>56</v>
      </c>
      <c r="D88" s="68">
        <v>100</v>
      </c>
      <c r="E88" s="1272"/>
      <c r="F88" s="73">
        <f>E88*D88</f>
        <v>0</v>
      </c>
    </row>
    <row r="89" spans="1:6" ht="15">
      <c r="A89" s="64" t="s">
        <v>76</v>
      </c>
      <c r="B89" s="94" t="s">
        <v>57</v>
      </c>
      <c r="C89" s="72" t="s">
        <v>56</v>
      </c>
      <c r="D89" s="68">
        <v>80</v>
      </c>
      <c r="E89" s="1272"/>
      <c r="F89" s="73">
        <f>E89*D89</f>
        <v>0</v>
      </c>
    </row>
    <row r="90" spans="1:6" ht="15">
      <c r="A90" s="64" t="s">
        <v>80</v>
      </c>
      <c r="B90" s="94" t="s">
        <v>58</v>
      </c>
      <c r="C90" s="72" t="s">
        <v>56</v>
      </c>
      <c r="D90" s="68">
        <v>50</v>
      </c>
      <c r="E90" s="1272"/>
      <c r="F90" s="73">
        <f>E90*D90</f>
        <v>0</v>
      </c>
    </row>
    <row r="91" spans="1:6" ht="71.25">
      <c r="A91" s="64">
        <v>2</v>
      </c>
      <c r="B91" s="94" t="s">
        <v>157</v>
      </c>
    </row>
    <row r="92" spans="1:6" ht="15">
      <c r="A92" s="64" t="s">
        <v>73</v>
      </c>
      <c r="B92" s="94" t="s">
        <v>120</v>
      </c>
      <c r="C92" s="72" t="s">
        <v>26</v>
      </c>
      <c r="D92" s="68">
        <v>135</v>
      </c>
      <c r="E92" s="1272"/>
      <c r="F92" s="73">
        <f>E92*D92</f>
        <v>0</v>
      </c>
    </row>
    <row r="93" spans="1:6" ht="42.75">
      <c r="A93" s="64"/>
      <c r="B93" s="94" t="s">
        <v>121</v>
      </c>
    </row>
    <row r="94" spans="1:6" ht="15">
      <c r="A94" s="64" t="s">
        <v>76</v>
      </c>
      <c r="B94" s="94" t="s">
        <v>123</v>
      </c>
    </row>
    <row r="95" spans="1:6" ht="92.25" customHeight="1">
      <c r="A95" s="64"/>
      <c r="B95" s="94" t="s">
        <v>122</v>
      </c>
    </row>
    <row r="96" spans="1:6" ht="60" customHeight="1">
      <c r="A96" s="64"/>
      <c r="B96" s="94" t="s">
        <v>117</v>
      </c>
    </row>
    <row r="97" spans="1:6" ht="71.25">
      <c r="A97" s="64"/>
      <c r="B97" s="94" t="s">
        <v>118</v>
      </c>
    </row>
    <row r="98" spans="1:6" ht="300.75" customHeight="1">
      <c r="A98" s="64"/>
      <c r="B98" s="94" t="s">
        <v>119</v>
      </c>
    </row>
    <row r="99" spans="1:6" ht="28.5">
      <c r="A99" s="64" t="s">
        <v>77</v>
      </c>
      <c r="B99" s="94" t="s">
        <v>192</v>
      </c>
      <c r="C99" s="72" t="s">
        <v>26</v>
      </c>
      <c r="D99" s="68">
        <v>510</v>
      </c>
      <c r="E99" s="1272"/>
      <c r="F99" s="73">
        <f>E99*D99</f>
        <v>0</v>
      </c>
    </row>
    <row r="100" spans="1:6" ht="42.75">
      <c r="A100" s="64" t="s">
        <v>80</v>
      </c>
      <c r="B100" s="99" t="s">
        <v>342</v>
      </c>
      <c r="C100" s="72" t="s">
        <v>26</v>
      </c>
      <c r="D100" s="68">
        <v>115</v>
      </c>
      <c r="E100" s="1272"/>
      <c r="F100" s="73">
        <f>E100*D100</f>
        <v>0</v>
      </c>
    </row>
    <row r="101" spans="1:6" ht="28.5">
      <c r="A101" s="64"/>
      <c r="B101" s="94" t="s">
        <v>129</v>
      </c>
    </row>
    <row r="102" spans="1:6" ht="15">
      <c r="A102" s="64"/>
      <c r="B102" s="94"/>
      <c r="D102" s="101"/>
    </row>
    <row r="103" spans="1:6" ht="15">
      <c r="A103" s="83"/>
      <c r="B103" s="77" t="s">
        <v>60</v>
      </c>
      <c r="C103" s="78"/>
      <c r="D103" s="85"/>
      <c r="E103" s="80"/>
      <c r="F103" s="81">
        <f>SUM(F86:F102)</f>
        <v>0</v>
      </c>
    </row>
    <row r="104" spans="1:6" ht="15">
      <c r="A104" s="64"/>
      <c r="B104" s="94"/>
    </row>
    <row r="105" spans="1:6" ht="15">
      <c r="A105" s="64" t="s">
        <v>138</v>
      </c>
      <c r="B105" s="92" t="s">
        <v>17</v>
      </c>
      <c r="C105" s="102"/>
      <c r="D105" s="73"/>
      <c r="F105" s="103"/>
    </row>
    <row r="106" spans="1:6" ht="127.5" customHeight="1">
      <c r="A106" s="64"/>
      <c r="B106" s="104" t="s">
        <v>347</v>
      </c>
      <c r="C106" s="102"/>
      <c r="D106" s="73"/>
      <c r="F106" s="103"/>
    </row>
    <row r="107" spans="1:6" ht="170.25" customHeight="1">
      <c r="A107" s="64"/>
      <c r="B107" s="104" t="s">
        <v>279</v>
      </c>
      <c r="C107" s="102"/>
      <c r="D107" s="73"/>
      <c r="F107" s="103"/>
    </row>
    <row r="108" spans="1:6" ht="45">
      <c r="A108" s="64"/>
      <c r="B108" s="104" t="s">
        <v>551</v>
      </c>
      <c r="C108" s="102"/>
      <c r="D108" s="73"/>
      <c r="F108" s="103"/>
    </row>
    <row r="109" spans="1:6" ht="71.25">
      <c r="A109" s="64"/>
      <c r="B109" s="105" t="s">
        <v>227</v>
      </c>
      <c r="C109" s="102"/>
      <c r="D109" s="73"/>
      <c r="F109" s="103"/>
    </row>
    <row r="110" spans="1:6" ht="45">
      <c r="A110" s="64"/>
      <c r="B110" s="104" t="s">
        <v>61</v>
      </c>
      <c r="C110" s="102"/>
      <c r="D110" s="73"/>
      <c r="F110" s="103"/>
    </row>
    <row r="111" spans="1:6" ht="15">
      <c r="A111" s="64"/>
      <c r="B111" s="104" t="s">
        <v>62</v>
      </c>
      <c r="C111" s="102"/>
      <c r="D111" s="73"/>
      <c r="F111" s="103"/>
    </row>
    <row r="112" spans="1:6" ht="29.25">
      <c r="A112" s="64">
        <v>1</v>
      </c>
      <c r="B112" s="105" t="s">
        <v>565</v>
      </c>
      <c r="F112" s="96"/>
    </row>
    <row r="113" spans="1:6" ht="114">
      <c r="A113" s="64" t="s">
        <v>71</v>
      </c>
      <c r="B113" s="105" t="s">
        <v>552</v>
      </c>
      <c r="F113" s="96"/>
    </row>
    <row r="114" spans="1:6" ht="42.75">
      <c r="A114" s="64"/>
      <c r="B114" s="105" t="s">
        <v>63</v>
      </c>
      <c r="F114" s="96"/>
    </row>
    <row r="115" spans="1:6" ht="15">
      <c r="A115" s="64"/>
      <c r="B115" s="105" t="s">
        <v>351</v>
      </c>
      <c r="F115" s="96"/>
    </row>
    <row r="116" spans="1:6" ht="28.5">
      <c r="A116" s="64" t="s">
        <v>139</v>
      </c>
      <c r="B116" s="106" t="s">
        <v>358</v>
      </c>
      <c r="C116" s="72" t="s">
        <v>28</v>
      </c>
      <c r="D116" s="68">
        <v>1</v>
      </c>
      <c r="E116" s="1272"/>
      <c r="F116" s="73">
        <f>E116*D116</f>
        <v>0</v>
      </c>
    </row>
    <row r="117" spans="1:6" ht="28.5">
      <c r="A117" s="64" t="s">
        <v>140</v>
      </c>
      <c r="B117" s="106" t="s">
        <v>359</v>
      </c>
      <c r="C117" s="72" t="s">
        <v>28</v>
      </c>
      <c r="D117" s="68">
        <v>1</v>
      </c>
      <c r="E117" s="1272"/>
      <c r="F117" s="73">
        <f t="shared" ref="F117:F139" si="3">E117*D117</f>
        <v>0</v>
      </c>
    </row>
    <row r="118" spans="1:6" ht="28.5">
      <c r="A118" s="64" t="s">
        <v>141</v>
      </c>
      <c r="B118" s="106" t="s">
        <v>360</v>
      </c>
      <c r="C118" s="72" t="s">
        <v>28</v>
      </c>
      <c r="D118" s="68">
        <v>1</v>
      </c>
      <c r="E118" s="1272"/>
      <c r="F118" s="73">
        <f t="shared" si="3"/>
        <v>0</v>
      </c>
    </row>
    <row r="119" spans="1:6" ht="28.5">
      <c r="A119" s="64" t="s">
        <v>142</v>
      </c>
      <c r="B119" s="106" t="s">
        <v>352</v>
      </c>
      <c r="C119" s="72" t="s">
        <v>28</v>
      </c>
      <c r="D119" s="68">
        <v>4</v>
      </c>
      <c r="E119" s="1272"/>
      <c r="F119" s="73">
        <f t="shared" si="3"/>
        <v>0</v>
      </c>
    </row>
    <row r="120" spans="1:6" ht="28.5">
      <c r="A120" s="64" t="s">
        <v>143</v>
      </c>
      <c r="B120" s="106" t="s">
        <v>353</v>
      </c>
      <c r="C120" s="72" t="s">
        <v>28</v>
      </c>
      <c r="D120" s="68">
        <v>4</v>
      </c>
      <c r="E120" s="1272"/>
      <c r="F120" s="73">
        <f t="shared" si="3"/>
        <v>0</v>
      </c>
    </row>
    <row r="121" spans="1:6" ht="28.5">
      <c r="A121" s="64" t="s">
        <v>144</v>
      </c>
      <c r="B121" s="106" t="s">
        <v>354</v>
      </c>
      <c r="C121" s="72" t="s">
        <v>28</v>
      </c>
      <c r="D121" s="68">
        <v>4</v>
      </c>
      <c r="E121" s="1272"/>
      <c r="F121" s="73">
        <f t="shared" si="3"/>
        <v>0</v>
      </c>
    </row>
    <row r="122" spans="1:6" ht="28.5">
      <c r="A122" s="64" t="s">
        <v>205</v>
      </c>
      <c r="B122" s="106" t="s">
        <v>361</v>
      </c>
      <c r="C122" s="72" t="s">
        <v>28</v>
      </c>
      <c r="D122" s="68">
        <v>1</v>
      </c>
      <c r="E122" s="1272"/>
      <c r="F122" s="73">
        <f t="shared" ref="F122:F124" si="4">E122*D122</f>
        <v>0</v>
      </c>
    </row>
    <row r="123" spans="1:6" ht="28.5">
      <c r="A123" s="64" t="s">
        <v>206</v>
      </c>
      <c r="B123" s="106" t="s">
        <v>362</v>
      </c>
      <c r="C123" s="72" t="s">
        <v>28</v>
      </c>
      <c r="D123" s="68">
        <v>1</v>
      </c>
      <c r="E123" s="1272"/>
      <c r="F123" s="73">
        <f t="shared" si="4"/>
        <v>0</v>
      </c>
    </row>
    <row r="124" spans="1:6" ht="28.5">
      <c r="A124" s="64" t="s">
        <v>207</v>
      </c>
      <c r="B124" s="106" t="s">
        <v>363</v>
      </c>
      <c r="C124" s="72" t="s">
        <v>28</v>
      </c>
      <c r="D124" s="68">
        <v>1</v>
      </c>
      <c r="E124" s="1272"/>
      <c r="F124" s="73">
        <f t="shared" si="4"/>
        <v>0</v>
      </c>
    </row>
    <row r="125" spans="1:6" ht="28.5">
      <c r="A125" s="64" t="s">
        <v>208</v>
      </c>
      <c r="B125" s="106" t="s">
        <v>364</v>
      </c>
      <c r="C125" s="72" t="s">
        <v>28</v>
      </c>
      <c r="D125" s="68">
        <v>1</v>
      </c>
      <c r="E125" s="1272"/>
      <c r="F125" s="73">
        <f t="shared" si="3"/>
        <v>0</v>
      </c>
    </row>
    <row r="126" spans="1:6" ht="28.5">
      <c r="A126" s="64" t="s">
        <v>209</v>
      </c>
      <c r="B126" s="106" t="s">
        <v>365</v>
      </c>
      <c r="C126" s="72" t="s">
        <v>28</v>
      </c>
      <c r="D126" s="68">
        <v>1</v>
      </c>
      <c r="E126" s="1272"/>
      <c r="F126" s="73">
        <f t="shared" si="3"/>
        <v>0</v>
      </c>
    </row>
    <row r="127" spans="1:6" ht="28.5">
      <c r="A127" s="64" t="s">
        <v>210</v>
      </c>
      <c r="B127" s="106" t="s">
        <v>366</v>
      </c>
      <c r="C127" s="72" t="s">
        <v>28</v>
      </c>
      <c r="D127" s="68">
        <v>1</v>
      </c>
      <c r="E127" s="1272"/>
      <c r="F127" s="73">
        <f t="shared" si="3"/>
        <v>0</v>
      </c>
    </row>
    <row r="128" spans="1:6" ht="15">
      <c r="A128" s="64"/>
      <c r="B128" s="106" t="s">
        <v>357</v>
      </c>
      <c r="E128" s="782"/>
    </row>
    <row r="129" spans="1:6" ht="28.5">
      <c r="A129" s="64" t="s">
        <v>367</v>
      </c>
      <c r="B129" s="106" t="s">
        <v>376</v>
      </c>
      <c r="C129" s="72" t="s">
        <v>28</v>
      </c>
      <c r="D129" s="68">
        <v>1</v>
      </c>
      <c r="E129" s="1272"/>
      <c r="F129" s="73">
        <f>E129*D129</f>
        <v>0</v>
      </c>
    </row>
    <row r="130" spans="1:6" ht="28.5">
      <c r="A130" s="64" t="s">
        <v>368</v>
      </c>
      <c r="B130" s="106" t="s">
        <v>377</v>
      </c>
      <c r="C130" s="72" t="s">
        <v>28</v>
      </c>
      <c r="D130" s="68">
        <v>1</v>
      </c>
      <c r="E130" s="1272"/>
      <c r="F130" s="73">
        <f t="shared" ref="F130:F137" si="5">E130*D130</f>
        <v>0</v>
      </c>
    </row>
    <row r="131" spans="1:6" ht="28.5">
      <c r="A131" s="64" t="s">
        <v>369</v>
      </c>
      <c r="B131" s="106" t="s">
        <v>378</v>
      </c>
      <c r="C131" s="72" t="s">
        <v>28</v>
      </c>
      <c r="D131" s="68">
        <v>1</v>
      </c>
      <c r="E131" s="1272"/>
      <c r="F131" s="73">
        <f t="shared" si="5"/>
        <v>0</v>
      </c>
    </row>
    <row r="132" spans="1:6" ht="28.5">
      <c r="A132" s="64" t="s">
        <v>370</v>
      </c>
      <c r="B132" s="106" t="s">
        <v>379</v>
      </c>
      <c r="C132" s="72" t="s">
        <v>28</v>
      </c>
      <c r="D132" s="68">
        <v>2</v>
      </c>
      <c r="E132" s="1272"/>
      <c r="F132" s="73">
        <f t="shared" si="5"/>
        <v>0</v>
      </c>
    </row>
    <row r="133" spans="1:6" ht="28.5">
      <c r="A133" s="64" t="s">
        <v>371</v>
      </c>
      <c r="B133" s="106" t="s">
        <v>380</v>
      </c>
      <c r="C133" s="72" t="s">
        <v>28</v>
      </c>
      <c r="D133" s="68">
        <v>2</v>
      </c>
      <c r="E133" s="1272"/>
      <c r="F133" s="73">
        <f t="shared" si="5"/>
        <v>0</v>
      </c>
    </row>
    <row r="134" spans="1:6" ht="28.5">
      <c r="A134" s="64" t="s">
        <v>372</v>
      </c>
      <c r="B134" s="106" t="s">
        <v>381</v>
      </c>
      <c r="C134" s="72" t="s">
        <v>28</v>
      </c>
      <c r="D134" s="68">
        <v>2</v>
      </c>
      <c r="E134" s="1272"/>
      <c r="F134" s="73">
        <f t="shared" si="5"/>
        <v>0</v>
      </c>
    </row>
    <row r="135" spans="1:6" ht="28.5">
      <c r="A135" s="64" t="s">
        <v>373</v>
      </c>
      <c r="B135" s="106" t="s">
        <v>382</v>
      </c>
      <c r="C135" s="72" t="s">
        <v>28</v>
      </c>
      <c r="D135" s="68">
        <v>1</v>
      </c>
      <c r="E135" s="1272"/>
      <c r="F135" s="73">
        <f t="shared" si="5"/>
        <v>0</v>
      </c>
    </row>
    <row r="136" spans="1:6" ht="28.5">
      <c r="A136" s="64" t="s">
        <v>374</v>
      </c>
      <c r="B136" s="106" t="s">
        <v>383</v>
      </c>
      <c r="C136" s="72" t="s">
        <v>28</v>
      </c>
      <c r="D136" s="68">
        <v>1</v>
      </c>
      <c r="E136" s="1272"/>
      <c r="F136" s="73">
        <f t="shared" si="5"/>
        <v>0</v>
      </c>
    </row>
    <row r="137" spans="1:6" ht="28.5">
      <c r="A137" s="64" t="s">
        <v>375</v>
      </c>
      <c r="B137" s="106" t="s">
        <v>384</v>
      </c>
      <c r="C137" s="72" t="s">
        <v>28</v>
      </c>
      <c r="D137" s="68">
        <v>1</v>
      </c>
      <c r="E137" s="1272"/>
      <c r="F137" s="73">
        <f t="shared" si="5"/>
        <v>0</v>
      </c>
    </row>
    <row r="138" spans="1:6" ht="15">
      <c r="A138" s="64"/>
      <c r="B138" s="106"/>
      <c r="E138" s="782"/>
    </row>
    <row r="139" spans="1:6" ht="58.5">
      <c r="A139" s="64" t="s">
        <v>96</v>
      </c>
      <c r="B139" s="105" t="s">
        <v>566</v>
      </c>
      <c r="C139" s="72" t="s">
        <v>28</v>
      </c>
      <c r="D139" s="68">
        <v>5</v>
      </c>
      <c r="E139" s="1272"/>
      <c r="F139" s="73">
        <f t="shared" si="3"/>
        <v>0</v>
      </c>
    </row>
    <row r="140" spans="1:6" ht="15">
      <c r="A140" s="83"/>
      <c r="B140" s="77" t="s">
        <v>17</v>
      </c>
      <c r="C140" s="88"/>
      <c r="D140" s="85"/>
      <c r="E140" s="80"/>
      <c r="F140" s="81">
        <f>SUM(F105:F139)</f>
        <v>0</v>
      </c>
    </row>
    <row r="141" spans="1:6" ht="15">
      <c r="A141" s="64"/>
      <c r="B141" s="94"/>
    </row>
    <row r="142" spans="1:6" ht="15">
      <c r="A142" s="64" t="s">
        <v>145</v>
      </c>
      <c r="B142" s="92" t="s">
        <v>16</v>
      </c>
      <c r="C142" s="93"/>
    </row>
    <row r="143" spans="1:6" ht="15">
      <c r="A143" s="64"/>
    </row>
    <row r="144" spans="1:6" ht="15">
      <c r="A144" s="64" t="s">
        <v>132</v>
      </c>
      <c r="B144" s="92" t="s">
        <v>19</v>
      </c>
      <c r="C144" s="102"/>
      <c r="D144" s="73"/>
      <c r="F144" s="103"/>
    </row>
    <row r="145" spans="1:6" ht="45">
      <c r="A145" s="64" t="s">
        <v>64</v>
      </c>
      <c r="B145" s="92" t="s">
        <v>65</v>
      </c>
      <c r="C145" s="102"/>
      <c r="D145" s="73"/>
      <c r="F145" s="103"/>
    </row>
    <row r="146" spans="1:6" ht="168" customHeight="1">
      <c r="A146" s="64"/>
      <c r="B146" s="92" t="s">
        <v>567</v>
      </c>
      <c r="C146" s="102"/>
      <c r="D146" s="73"/>
      <c r="F146" s="103"/>
    </row>
    <row r="147" spans="1:6" ht="199.5">
      <c r="A147" s="64"/>
      <c r="B147" s="99" t="s">
        <v>158</v>
      </c>
      <c r="C147" s="102"/>
      <c r="D147" s="73"/>
      <c r="F147" s="103"/>
    </row>
    <row r="148" spans="1:6" ht="28.5">
      <c r="A148" s="64">
        <v>1</v>
      </c>
      <c r="B148" s="105" t="s">
        <v>146</v>
      </c>
    </row>
    <row r="149" spans="1:6" ht="42.75">
      <c r="A149" s="64"/>
      <c r="B149" s="105" t="s">
        <v>305</v>
      </c>
    </row>
    <row r="150" spans="1:6" ht="15">
      <c r="A150" s="64" t="s">
        <v>71</v>
      </c>
      <c r="B150" s="104" t="s">
        <v>385</v>
      </c>
    </row>
    <row r="151" spans="1:6" ht="119.25" customHeight="1">
      <c r="A151" s="64"/>
      <c r="B151" s="106" t="s">
        <v>386</v>
      </c>
    </row>
    <row r="152" spans="1:6" ht="85.5">
      <c r="A152" s="64"/>
      <c r="B152" s="106" t="s">
        <v>331</v>
      </c>
    </row>
    <row r="153" spans="1:6" ht="28.5">
      <c r="A153" s="64"/>
      <c r="B153" s="106" t="s">
        <v>320</v>
      </c>
    </row>
    <row r="154" spans="1:6" ht="42.75">
      <c r="A154" s="64" t="s">
        <v>139</v>
      </c>
      <c r="B154" s="106" t="s">
        <v>405</v>
      </c>
      <c r="C154" s="72" t="s">
        <v>59</v>
      </c>
      <c r="D154" s="68">
        <v>7.5</v>
      </c>
      <c r="E154" s="1272"/>
      <c r="F154" s="73">
        <f>E154*D154</f>
        <v>0</v>
      </c>
    </row>
    <row r="155" spans="1:6" ht="57">
      <c r="A155" s="64" t="s">
        <v>140</v>
      </c>
      <c r="B155" s="105" t="s">
        <v>390</v>
      </c>
      <c r="C155" s="72" t="s">
        <v>26</v>
      </c>
      <c r="D155" s="68">
        <v>4</v>
      </c>
      <c r="E155" s="1272"/>
      <c r="F155" s="73">
        <f>E155*D155</f>
        <v>0</v>
      </c>
    </row>
    <row r="156" spans="1:6" ht="42.75">
      <c r="A156" s="64"/>
      <c r="B156" s="105" t="s">
        <v>149</v>
      </c>
    </row>
    <row r="157" spans="1:6" ht="15">
      <c r="A157" s="64"/>
      <c r="B157" s="105"/>
    </row>
    <row r="158" spans="1:6" ht="15">
      <c r="A158" s="64" t="s">
        <v>96</v>
      </c>
      <c r="B158" s="111" t="s">
        <v>387</v>
      </c>
    </row>
    <row r="159" spans="1:6" ht="128.25">
      <c r="A159" s="64"/>
      <c r="B159" s="106" t="s">
        <v>386</v>
      </c>
    </row>
    <row r="160" spans="1:6" ht="85.5">
      <c r="A160" s="64"/>
      <c r="B160" s="106" t="s">
        <v>331</v>
      </c>
    </row>
    <row r="161" spans="1:6" ht="42.75">
      <c r="A161" s="64" t="s">
        <v>221</v>
      </c>
      <c r="B161" s="106" t="s">
        <v>405</v>
      </c>
      <c r="C161" s="72" t="s">
        <v>59</v>
      </c>
      <c r="D161" s="68">
        <v>4.5</v>
      </c>
      <c r="E161" s="1272"/>
      <c r="F161" s="73">
        <f>E161*D161</f>
        <v>0</v>
      </c>
    </row>
    <row r="162" spans="1:6" ht="57">
      <c r="A162" s="64" t="s">
        <v>222</v>
      </c>
      <c r="B162" s="105" t="s">
        <v>390</v>
      </c>
      <c r="C162" s="72" t="s">
        <v>26</v>
      </c>
      <c r="D162" s="68">
        <v>3</v>
      </c>
      <c r="E162" s="1272"/>
      <c r="F162" s="73">
        <f>E162*D162</f>
        <v>0</v>
      </c>
    </row>
    <row r="163" spans="1:6" ht="42.75">
      <c r="A163" s="64" t="s">
        <v>388</v>
      </c>
      <c r="B163" s="106" t="s">
        <v>403</v>
      </c>
      <c r="C163" s="72" t="s">
        <v>59</v>
      </c>
      <c r="D163" s="68">
        <v>7.5</v>
      </c>
      <c r="E163" s="1272"/>
      <c r="F163" s="73">
        <f>E163*D163</f>
        <v>0</v>
      </c>
    </row>
    <row r="164" spans="1:6" ht="57">
      <c r="A164" s="64" t="s">
        <v>389</v>
      </c>
      <c r="B164" s="105" t="s">
        <v>404</v>
      </c>
      <c r="C164" s="72" t="s">
        <v>26</v>
      </c>
      <c r="D164" s="68">
        <v>2.5</v>
      </c>
      <c r="E164" s="1272"/>
      <c r="F164" s="73">
        <f>E164*D164</f>
        <v>0</v>
      </c>
    </row>
    <row r="165" spans="1:6" ht="15">
      <c r="A165" s="64"/>
      <c r="B165" s="105"/>
    </row>
    <row r="166" spans="1:6" ht="15">
      <c r="A166" s="64" t="s">
        <v>98</v>
      </c>
      <c r="B166" s="111" t="s">
        <v>330</v>
      </c>
    </row>
    <row r="167" spans="1:6" ht="121.5" customHeight="1">
      <c r="A167" s="64"/>
      <c r="B167" s="106" t="s">
        <v>569</v>
      </c>
    </row>
    <row r="168" spans="1:6" ht="78" customHeight="1">
      <c r="A168" s="64"/>
      <c r="B168" s="106" t="s">
        <v>331</v>
      </c>
    </row>
    <row r="169" spans="1:6" ht="42.75">
      <c r="A169" s="64" t="s">
        <v>391</v>
      </c>
      <c r="B169" s="106" t="s">
        <v>403</v>
      </c>
      <c r="C169" s="72" t="s">
        <v>59</v>
      </c>
      <c r="D169" s="68">
        <v>11.5</v>
      </c>
      <c r="E169" s="1272"/>
      <c r="F169" s="73">
        <f>E169*D169</f>
        <v>0</v>
      </c>
    </row>
    <row r="170" spans="1:6" ht="57">
      <c r="A170" s="64" t="s">
        <v>392</v>
      </c>
      <c r="B170" s="105" t="s">
        <v>404</v>
      </c>
      <c r="C170" s="72" t="s">
        <v>26</v>
      </c>
      <c r="D170" s="68">
        <v>5</v>
      </c>
      <c r="E170" s="1272"/>
      <c r="F170" s="73">
        <f>E170*D170</f>
        <v>0</v>
      </c>
    </row>
    <row r="171" spans="1:6" ht="15">
      <c r="A171" s="64"/>
      <c r="B171" s="105"/>
    </row>
    <row r="172" spans="1:6" ht="15">
      <c r="A172" s="64">
        <v>2</v>
      </c>
      <c r="B172" s="104" t="s">
        <v>229</v>
      </c>
    </row>
    <row r="173" spans="1:6" ht="144">
      <c r="A173" s="64"/>
      <c r="B173" s="106" t="s">
        <v>669</v>
      </c>
    </row>
    <row r="174" spans="1:6" ht="43.5">
      <c r="A174" s="64" t="s">
        <v>74</v>
      </c>
      <c r="B174" s="105" t="s">
        <v>634</v>
      </c>
      <c r="C174" s="72" t="s">
        <v>59</v>
      </c>
      <c r="D174" s="68">
        <v>39.5</v>
      </c>
      <c r="E174" s="1272"/>
      <c r="F174" s="73">
        <f t="shared" ref="F174:F175" si="6">E174*D174</f>
        <v>0</v>
      </c>
    </row>
    <row r="175" spans="1:6" ht="29.25">
      <c r="A175" s="64" t="s">
        <v>75</v>
      </c>
      <c r="B175" s="105" t="s">
        <v>572</v>
      </c>
      <c r="C175" s="72" t="s">
        <v>59</v>
      </c>
      <c r="D175" s="68">
        <v>39.5</v>
      </c>
      <c r="E175" s="1272"/>
      <c r="F175" s="73">
        <f t="shared" si="6"/>
        <v>0</v>
      </c>
    </row>
    <row r="176" spans="1:6" ht="43.5">
      <c r="A176" s="64" t="s">
        <v>82</v>
      </c>
      <c r="B176" s="105" t="s">
        <v>670</v>
      </c>
      <c r="C176" s="72" t="s">
        <v>59</v>
      </c>
      <c r="D176" s="68">
        <v>18</v>
      </c>
      <c r="E176" s="1272"/>
      <c r="F176" s="73">
        <f t="shared" ref="F176:F177" si="7">E176*D176</f>
        <v>0</v>
      </c>
    </row>
    <row r="177" spans="1:6" ht="29.25">
      <c r="A177" s="64" t="s">
        <v>87</v>
      </c>
      <c r="B177" s="105" t="s">
        <v>671</v>
      </c>
      <c r="C177" s="72" t="s">
        <v>59</v>
      </c>
      <c r="D177" s="68">
        <v>18</v>
      </c>
      <c r="E177" s="1272"/>
      <c r="F177" s="73">
        <f t="shared" si="7"/>
        <v>0</v>
      </c>
    </row>
    <row r="178" spans="1:6" ht="28.5">
      <c r="A178" s="64" t="s">
        <v>251</v>
      </c>
      <c r="B178" s="105" t="s">
        <v>448</v>
      </c>
    </row>
    <row r="179" spans="1:6" ht="15">
      <c r="A179" s="64"/>
      <c r="B179" s="105"/>
    </row>
    <row r="180" spans="1:6" ht="30">
      <c r="A180" s="64">
        <v>3</v>
      </c>
      <c r="B180" s="111" t="s">
        <v>424</v>
      </c>
    </row>
    <row r="181" spans="1:6" ht="28.5">
      <c r="B181" s="106" t="s">
        <v>425</v>
      </c>
    </row>
    <row r="182" spans="1:6" ht="43.5">
      <c r="A182" s="64" t="s">
        <v>174</v>
      </c>
      <c r="B182" s="105" t="s">
        <v>672</v>
      </c>
      <c r="C182" s="72" t="s">
        <v>59</v>
      </c>
      <c r="D182" s="68">
        <v>3</v>
      </c>
      <c r="E182" s="1272"/>
      <c r="F182" s="73">
        <f t="shared" ref="F182:F183" si="8">E182*D182</f>
        <v>0</v>
      </c>
    </row>
    <row r="183" spans="1:6" ht="29.25">
      <c r="A183" s="64" t="s">
        <v>231</v>
      </c>
      <c r="B183" s="105" t="s">
        <v>673</v>
      </c>
      <c r="C183" s="72" t="s">
        <v>59</v>
      </c>
      <c r="D183" s="68">
        <v>3</v>
      </c>
      <c r="E183" s="1272"/>
      <c r="F183" s="73">
        <f t="shared" si="8"/>
        <v>0</v>
      </c>
    </row>
    <row r="184" spans="1:6" ht="43.5">
      <c r="A184" s="64" t="s">
        <v>426</v>
      </c>
      <c r="B184" s="105" t="s">
        <v>674</v>
      </c>
      <c r="C184" s="72" t="s">
        <v>59</v>
      </c>
      <c r="D184" s="68">
        <v>3</v>
      </c>
      <c r="E184" s="1272"/>
      <c r="F184" s="73">
        <f t="shared" ref="F184:F185" si="9">E184*D184</f>
        <v>0</v>
      </c>
    </row>
    <row r="185" spans="1:6" ht="29.25">
      <c r="A185" s="64" t="s">
        <v>427</v>
      </c>
      <c r="B185" s="105" t="s">
        <v>675</v>
      </c>
      <c r="C185" s="72" t="s">
        <v>59</v>
      </c>
      <c r="D185" s="68">
        <v>3</v>
      </c>
      <c r="E185" s="1272"/>
      <c r="F185" s="73">
        <f t="shared" si="9"/>
        <v>0</v>
      </c>
    </row>
    <row r="186" spans="1:6" ht="15">
      <c r="A186" s="64"/>
      <c r="B186" s="105"/>
    </row>
    <row r="187" spans="1:6" ht="15">
      <c r="A187" s="64">
        <v>4</v>
      </c>
      <c r="B187" s="111" t="s">
        <v>393</v>
      </c>
    </row>
    <row r="188" spans="1:6" ht="82.5" customHeight="1">
      <c r="A188" s="64"/>
      <c r="B188" s="106" t="s">
        <v>676</v>
      </c>
    </row>
    <row r="189" spans="1:6" ht="15">
      <c r="A189" s="64" t="s">
        <v>91</v>
      </c>
      <c r="B189" s="105" t="s">
        <v>233</v>
      </c>
      <c r="C189" s="72" t="s">
        <v>26</v>
      </c>
      <c r="D189" s="68">
        <v>5</v>
      </c>
      <c r="E189" s="1272"/>
      <c r="F189" s="73">
        <f t="shared" ref="F189:F191" si="10">E189*D189</f>
        <v>0</v>
      </c>
    </row>
    <row r="190" spans="1:6" ht="15">
      <c r="A190" s="64" t="s">
        <v>92</v>
      </c>
      <c r="B190" s="105" t="s">
        <v>395</v>
      </c>
      <c r="C190" s="72" t="s">
        <v>26</v>
      </c>
      <c r="D190" s="68">
        <v>1</v>
      </c>
      <c r="E190" s="1272"/>
      <c r="F190" s="73">
        <f t="shared" ref="F190" si="11">E190*D190</f>
        <v>0</v>
      </c>
    </row>
    <row r="191" spans="1:6" s="107" customFormat="1" ht="29.25">
      <c r="A191" s="64" t="s">
        <v>93</v>
      </c>
      <c r="B191" s="105" t="s">
        <v>677</v>
      </c>
      <c r="C191" s="72" t="s">
        <v>26</v>
      </c>
      <c r="D191" s="68">
        <v>9.5</v>
      </c>
      <c r="E191" s="1272"/>
      <c r="F191" s="73">
        <f t="shared" si="10"/>
        <v>0</v>
      </c>
    </row>
    <row r="192" spans="1:6" ht="72">
      <c r="A192" s="64" t="s">
        <v>162</v>
      </c>
      <c r="B192" s="106" t="s">
        <v>678</v>
      </c>
      <c r="C192" s="108"/>
    </row>
    <row r="193" spans="1:6" ht="15">
      <c r="A193" s="64"/>
      <c r="B193" s="106" t="s">
        <v>397</v>
      </c>
      <c r="C193" s="72" t="s">
        <v>59</v>
      </c>
      <c r="D193" s="68">
        <v>5.5</v>
      </c>
      <c r="E193" s="1272"/>
      <c r="F193" s="73">
        <f t="shared" ref="F193:F194" si="12">E193*D193</f>
        <v>0</v>
      </c>
    </row>
    <row r="194" spans="1:6" ht="15">
      <c r="A194" s="64"/>
      <c r="B194" s="106" t="s">
        <v>398</v>
      </c>
      <c r="C194" s="72" t="s">
        <v>59</v>
      </c>
      <c r="D194" s="68">
        <v>3</v>
      </c>
      <c r="E194" s="1272"/>
      <c r="F194" s="73">
        <f t="shared" si="12"/>
        <v>0</v>
      </c>
    </row>
    <row r="195" spans="1:6" ht="15">
      <c r="A195" s="64"/>
      <c r="B195" s="106"/>
      <c r="C195" s="108"/>
    </row>
    <row r="196" spans="1:6" ht="15">
      <c r="A196" s="64">
        <v>5</v>
      </c>
      <c r="B196" s="104" t="s">
        <v>394</v>
      </c>
    </row>
    <row r="197" spans="1:6" ht="81.75" customHeight="1">
      <c r="A197" s="64"/>
      <c r="B197" s="106" t="s">
        <v>575</v>
      </c>
    </row>
    <row r="198" spans="1:6" ht="15">
      <c r="A198" s="64"/>
      <c r="B198" s="106" t="s">
        <v>335</v>
      </c>
    </row>
    <row r="199" spans="1:6" ht="15">
      <c r="A199" s="64" t="s">
        <v>236</v>
      </c>
      <c r="B199" s="105" t="s">
        <v>233</v>
      </c>
      <c r="C199" s="72" t="s">
        <v>26</v>
      </c>
      <c r="D199" s="68">
        <v>5.5</v>
      </c>
      <c r="E199" s="1272"/>
      <c r="F199" s="73">
        <f t="shared" ref="F199:F201" si="13">E199*D199</f>
        <v>0</v>
      </c>
    </row>
    <row r="200" spans="1:6" ht="15">
      <c r="A200" s="64" t="s">
        <v>238</v>
      </c>
      <c r="B200" s="105" t="s">
        <v>234</v>
      </c>
      <c r="C200" s="72" t="s">
        <v>26</v>
      </c>
      <c r="D200" s="68">
        <v>15.5</v>
      </c>
      <c r="E200" s="1272"/>
      <c r="F200" s="73">
        <f t="shared" si="13"/>
        <v>0</v>
      </c>
    </row>
    <row r="201" spans="1:6" ht="29.25">
      <c r="A201" s="64" t="s">
        <v>299</v>
      </c>
      <c r="B201" s="105" t="s">
        <v>576</v>
      </c>
      <c r="C201" s="72" t="s">
        <v>59</v>
      </c>
      <c r="D201" s="68">
        <v>2.7</v>
      </c>
      <c r="E201" s="1272"/>
      <c r="F201" s="73">
        <f t="shared" si="13"/>
        <v>0</v>
      </c>
    </row>
    <row r="202" spans="1:6" ht="57">
      <c r="A202" s="64" t="s">
        <v>300</v>
      </c>
      <c r="B202" s="106" t="s">
        <v>336</v>
      </c>
      <c r="C202" s="108"/>
    </row>
    <row r="203" spans="1:6" ht="57">
      <c r="A203" s="64"/>
      <c r="B203" s="106" t="s">
        <v>447</v>
      </c>
      <c r="C203" s="108"/>
    </row>
    <row r="204" spans="1:6" ht="15">
      <c r="A204" s="64" t="s">
        <v>428</v>
      </c>
      <c r="B204" s="106" t="s">
        <v>340</v>
      </c>
      <c r="C204" s="72" t="s">
        <v>59</v>
      </c>
      <c r="D204" s="68">
        <v>5</v>
      </c>
      <c r="E204" s="1272"/>
      <c r="F204" s="73">
        <f t="shared" ref="F204:F206" si="14">E204*D204</f>
        <v>0</v>
      </c>
    </row>
    <row r="205" spans="1:6" ht="43.5">
      <c r="A205" s="64" t="s">
        <v>429</v>
      </c>
      <c r="B205" s="105" t="s">
        <v>571</v>
      </c>
      <c r="C205" s="72" t="s">
        <v>59</v>
      </c>
      <c r="D205" s="68">
        <v>3.8</v>
      </c>
      <c r="E205" s="1272"/>
      <c r="F205" s="73">
        <f t="shared" si="14"/>
        <v>0</v>
      </c>
    </row>
    <row r="206" spans="1:6" ht="29.25">
      <c r="A206" s="64" t="s">
        <v>430</v>
      </c>
      <c r="B206" s="105" t="s">
        <v>572</v>
      </c>
      <c r="C206" s="72" t="s">
        <v>59</v>
      </c>
      <c r="D206" s="68">
        <v>3.8</v>
      </c>
      <c r="E206" s="1272"/>
      <c r="F206" s="73">
        <f t="shared" si="14"/>
        <v>0</v>
      </c>
    </row>
    <row r="207" spans="1:6" ht="15">
      <c r="A207" s="64"/>
      <c r="B207" s="109"/>
      <c r="C207" s="108"/>
    </row>
    <row r="208" spans="1:6" ht="15">
      <c r="A208" s="64">
        <v>6</v>
      </c>
      <c r="B208" s="111" t="s">
        <v>399</v>
      </c>
    </row>
    <row r="209" spans="1:6" ht="43.5">
      <c r="A209" s="64" t="s">
        <v>239</v>
      </c>
      <c r="B209" s="106" t="s">
        <v>679</v>
      </c>
    </row>
    <row r="210" spans="1:6" ht="15">
      <c r="A210" s="64" t="s">
        <v>431</v>
      </c>
      <c r="B210" s="106" t="s">
        <v>402</v>
      </c>
      <c r="C210" s="72" t="s">
        <v>26</v>
      </c>
      <c r="D210" s="68">
        <v>4.5</v>
      </c>
      <c r="E210" s="1272"/>
      <c r="F210" s="73">
        <f t="shared" ref="F210" si="15">E210*D210</f>
        <v>0</v>
      </c>
    </row>
    <row r="211" spans="1:6" ht="57.75">
      <c r="A211" s="64" t="s">
        <v>240</v>
      </c>
      <c r="B211" s="106" t="s">
        <v>680</v>
      </c>
    </row>
    <row r="212" spans="1:6" ht="15">
      <c r="A212" s="64" t="s">
        <v>432</v>
      </c>
      <c r="B212" s="106" t="s">
        <v>401</v>
      </c>
      <c r="C212" s="72" t="s">
        <v>26</v>
      </c>
      <c r="D212" s="68">
        <v>7.5</v>
      </c>
      <c r="E212" s="1272"/>
      <c r="F212" s="73">
        <f t="shared" ref="F212" si="16">E212*D212</f>
        <v>0</v>
      </c>
    </row>
    <row r="213" spans="1:6" ht="57.75">
      <c r="A213" s="64" t="s">
        <v>433</v>
      </c>
      <c r="B213" s="106" t="s">
        <v>681</v>
      </c>
      <c r="C213" s="118" t="s">
        <v>26</v>
      </c>
      <c r="D213" s="119">
        <v>22</v>
      </c>
      <c r="E213" s="1274"/>
      <c r="F213" s="120">
        <f t="shared" ref="F213" si="17">E213*D213</f>
        <v>0</v>
      </c>
    </row>
    <row r="214" spans="1:6" ht="15">
      <c r="A214" s="64"/>
      <c r="B214" s="110"/>
    </row>
    <row r="215" spans="1:6" ht="30">
      <c r="A215" s="64">
        <v>7</v>
      </c>
      <c r="B215" s="111" t="s">
        <v>66</v>
      </c>
    </row>
    <row r="216" spans="1:6" ht="172.5">
      <c r="A216" s="64"/>
      <c r="B216" s="106" t="s">
        <v>579</v>
      </c>
    </row>
    <row r="217" spans="1:6" ht="28.5">
      <c r="A217" s="64"/>
      <c r="B217" s="106" t="s">
        <v>277</v>
      </c>
    </row>
    <row r="218" spans="1:6" ht="86.25">
      <c r="A218" s="64" t="s">
        <v>241</v>
      </c>
      <c r="B218" s="105" t="s">
        <v>580</v>
      </c>
      <c r="C218" s="72" t="s">
        <v>28</v>
      </c>
      <c r="D218" s="68">
        <v>5</v>
      </c>
      <c r="E218" s="1272"/>
      <c r="F218" s="73">
        <f>E218*D218</f>
        <v>0</v>
      </c>
    </row>
    <row r="219" spans="1:6" ht="64.5" customHeight="1">
      <c r="A219" s="64" t="s">
        <v>253</v>
      </c>
      <c r="B219" s="105" t="s">
        <v>581</v>
      </c>
      <c r="C219" s="72" t="s">
        <v>28</v>
      </c>
      <c r="D219" s="68">
        <v>5</v>
      </c>
      <c r="E219" s="1272"/>
      <c r="F219" s="73">
        <f>E219*D219</f>
        <v>0</v>
      </c>
    </row>
    <row r="220" spans="1:6" ht="15">
      <c r="A220" s="83"/>
      <c r="B220" s="77" t="s">
        <v>67</v>
      </c>
      <c r="C220" s="78"/>
      <c r="D220" s="79"/>
      <c r="E220" s="80"/>
      <c r="F220" s="81">
        <f>SUM(F149:F219)</f>
        <v>0</v>
      </c>
    </row>
  </sheetData>
  <sheetProtection algorithmName="SHA-512" hashValue="k4n7rTUWxlHBt8NAPy6p5CNlLqsjt/NWDKo29T4OihRHjxwcGO8gTrTJZ0EsGLkfgjGgqEcPwN1Hgb/KcC6GLw==" saltValue="SpIRvrKeBCm6Up1tx2Iufg==" spinCount="100000" sheet="1"/>
  <pageMargins left="0.98425196850393704" right="0.19685039370078741" top="1.1023622047244095" bottom="0.74803149606299213" header="0.74803149606299213" footer="0.51181102362204722"/>
  <pageSetup paperSize="9" scale="83" firstPageNumber="0" orientation="portrait" r:id="rId1"/>
  <headerFooter alignWithMargins="0">
    <oddHeader>&amp;L&amp;"Times New Roman,Navadno"&amp;8&amp;F&amp;C&amp;"Times New Roman,Navadno"&amp;12&amp;P/&amp;N&amp;R&amp;"Times New Roman,Navadno"&amp;8&amp;A</oddHeader>
  </headerFooter>
  <rowBreaks count="10" manualBreakCount="10">
    <brk id="19" max="5" man="1"/>
    <brk id="51" max="5" man="1"/>
    <brk id="80" max="5" man="1"/>
    <brk id="98" max="5" man="1"/>
    <brk id="116" max="5" man="1"/>
    <brk id="141" max="5" man="1"/>
    <brk id="155" max="5" man="1"/>
    <brk id="171" max="5" man="1"/>
    <brk id="195" max="5" man="1"/>
    <brk id="217" max="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K219"/>
  <sheetViews>
    <sheetView view="pageBreakPreview" topLeftCell="A210" zoomScale="90" zoomScaleNormal="110" zoomScaleSheetLayoutView="90" workbookViewId="0">
      <selection activeCell="A107" sqref="A107:F107"/>
    </sheetView>
  </sheetViews>
  <sheetFormatPr defaultColWidth="9" defaultRowHeight="14.25"/>
  <cols>
    <col min="1" max="1" width="9.5" style="74" customWidth="1"/>
    <col min="2" max="2" width="50.75" style="75" customWidth="1"/>
    <col min="3" max="3" width="5.625" style="72" customWidth="1"/>
    <col min="4" max="4" width="9.375" style="68" customWidth="1"/>
    <col min="5" max="5" width="11.75" style="73" customWidth="1"/>
    <col min="6" max="6" width="12.875" style="73" customWidth="1"/>
    <col min="7" max="7" width="10.25" style="82" customWidth="1"/>
    <col min="8" max="11" width="9" style="82"/>
    <col min="12" max="12" width="10.125" style="82" customWidth="1"/>
    <col min="13" max="16384" width="9" style="82"/>
  </cols>
  <sheetData>
    <row r="1" spans="1:7" s="71" customFormat="1" ht="15">
      <c r="A1" s="64"/>
      <c r="B1" s="65"/>
      <c r="C1" s="66"/>
      <c r="D1" s="67"/>
      <c r="E1" s="68"/>
      <c r="F1" s="69"/>
      <c r="G1" s="70"/>
    </row>
    <row r="2" spans="1:7" s="71" customFormat="1" ht="15">
      <c r="A2" s="64"/>
      <c r="B2" s="131" t="s">
        <v>665</v>
      </c>
      <c r="C2" s="72"/>
      <c r="D2" s="68"/>
      <c r="E2" s="73"/>
      <c r="F2" s="73"/>
      <c r="G2" s="70"/>
    </row>
    <row r="3" spans="1:7" s="71" customFormat="1" ht="15">
      <c r="A3" s="74"/>
      <c r="B3" s="75"/>
      <c r="C3" s="72"/>
      <c r="D3" s="68"/>
      <c r="E3" s="73"/>
      <c r="F3" s="73"/>
      <c r="G3" s="70"/>
    </row>
    <row r="4" spans="1:7" ht="15">
      <c r="A4" s="76" t="s">
        <v>133</v>
      </c>
      <c r="B4" s="77" t="s">
        <v>4</v>
      </c>
      <c r="C4" s="78"/>
      <c r="D4" s="79"/>
      <c r="E4" s="80"/>
      <c r="F4" s="81"/>
    </row>
    <row r="5" spans="1:7" ht="15">
      <c r="A5" s="76" t="s">
        <v>134</v>
      </c>
      <c r="B5" s="77" t="s">
        <v>6</v>
      </c>
      <c r="C5" s="78"/>
      <c r="D5" s="79"/>
      <c r="E5" s="80"/>
      <c r="F5" s="81">
        <f>F25</f>
        <v>0</v>
      </c>
    </row>
    <row r="6" spans="1:7" ht="15">
      <c r="A6" s="76" t="s">
        <v>135</v>
      </c>
      <c r="B6" s="77" t="s">
        <v>8</v>
      </c>
      <c r="C6" s="78"/>
      <c r="D6" s="79"/>
      <c r="E6" s="80"/>
      <c r="F6" s="81">
        <f>F31</f>
        <v>0</v>
      </c>
    </row>
    <row r="7" spans="1:7" ht="15">
      <c r="A7" s="76" t="s">
        <v>136</v>
      </c>
      <c r="B7" s="77" t="s">
        <v>10</v>
      </c>
      <c r="C7" s="78"/>
      <c r="D7" s="79"/>
      <c r="E7" s="80"/>
      <c r="F7" s="81">
        <f>F46</f>
        <v>0</v>
      </c>
    </row>
    <row r="8" spans="1:7" ht="15">
      <c r="A8" s="76" t="s">
        <v>70</v>
      </c>
      <c r="B8" s="77" t="s">
        <v>11</v>
      </c>
      <c r="C8" s="78"/>
      <c r="D8" s="79"/>
      <c r="E8" s="80"/>
      <c r="F8" s="81">
        <f>F68</f>
        <v>0</v>
      </c>
    </row>
    <row r="9" spans="1:7" ht="15">
      <c r="A9" s="76" t="s">
        <v>137</v>
      </c>
      <c r="B9" s="77" t="s">
        <v>12</v>
      </c>
      <c r="C9" s="78"/>
      <c r="D9" s="79"/>
      <c r="E9" s="80"/>
      <c r="F9" s="81">
        <f>F88</f>
        <v>0</v>
      </c>
    </row>
    <row r="10" spans="1:7" ht="15">
      <c r="A10" s="76" t="s">
        <v>116</v>
      </c>
      <c r="B10" s="77" t="s">
        <v>13</v>
      </c>
      <c r="C10" s="78"/>
      <c r="D10" s="79"/>
      <c r="E10" s="80"/>
      <c r="F10" s="81">
        <f>F108</f>
        <v>0</v>
      </c>
    </row>
    <row r="11" spans="1:7" ht="15">
      <c r="A11" s="76" t="s">
        <v>138</v>
      </c>
      <c r="B11" s="83" t="s">
        <v>17</v>
      </c>
      <c r="C11" s="78"/>
      <c r="D11" s="79"/>
      <c r="E11" s="80"/>
      <c r="F11" s="81">
        <f>F139</f>
        <v>0</v>
      </c>
    </row>
    <row r="12" spans="1:7" ht="15">
      <c r="A12" s="84"/>
      <c r="B12" s="77" t="s">
        <v>14</v>
      </c>
      <c r="C12" s="78"/>
      <c r="D12" s="85"/>
      <c r="E12" s="80"/>
      <c r="F12" s="81">
        <f>SUM(F5:F11)</f>
        <v>0</v>
      </c>
    </row>
    <row r="13" spans="1:7" ht="15">
      <c r="A13" s="86"/>
      <c r="B13" s="87"/>
      <c r="C13" s="88"/>
      <c r="D13" s="85"/>
      <c r="E13" s="80"/>
      <c r="F13" s="89"/>
    </row>
    <row r="14" spans="1:7" ht="15">
      <c r="A14" s="76" t="s">
        <v>15</v>
      </c>
      <c r="B14" s="77" t="s">
        <v>16</v>
      </c>
      <c r="C14" s="78"/>
      <c r="D14" s="79"/>
      <c r="E14" s="80"/>
      <c r="F14" s="81"/>
    </row>
    <row r="15" spans="1:7" ht="15">
      <c r="A15" s="76" t="s">
        <v>468</v>
      </c>
      <c r="B15" s="77" t="s">
        <v>19</v>
      </c>
      <c r="C15" s="78"/>
      <c r="D15" s="79"/>
      <c r="E15" s="80"/>
      <c r="F15" s="81">
        <f>F216</f>
        <v>0</v>
      </c>
    </row>
    <row r="16" spans="1:7" ht="15">
      <c r="A16" s="76" t="s">
        <v>18</v>
      </c>
      <c r="B16" s="77" t="s">
        <v>20</v>
      </c>
      <c r="C16" s="78"/>
      <c r="D16" s="79"/>
      <c r="E16" s="80"/>
      <c r="F16" s="81"/>
    </row>
    <row r="17" spans="1:11" ht="15">
      <c r="A17" s="84"/>
      <c r="B17" s="77" t="s">
        <v>21</v>
      </c>
      <c r="C17" s="78"/>
      <c r="D17" s="85"/>
      <c r="E17" s="80"/>
      <c r="F17" s="81">
        <f>SUM(F15:F15)</f>
        <v>0</v>
      </c>
    </row>
    <row r="18" spans="1:11" ht="15">
      <c r="A18" s="86"/>
      <c r="B18" s="87"/>
      <c r="C18" s="88"/>
      <c r="D18" s="85"/>
      <c r="E18" s="80"/>
      <c r="F18" s="89"/>
    </row>
    <row r="19" spans="1:11" ht="15">
      <c r="A19" s="84"/>
      <c r="B19" s="77" t="s">
        <v>22</v>
      </c>
      <c r="C19" s="78"/>
      <c r="D19" s="85"/>
      <c r="E19" s="80"/>
      <c r="F19" s="81">
        <f>F17+F12</f>
        <v>0</v>
      </c>
    </row>
    <row r="20" spans="1:11" ht="15">
      <c r="A20" s="64"/>
      <c r="B20" s="1093" t="s">
        <v>1455</v>
      </c>
      <c r="C20" s="97"/>
    </row>
    <row r="21" spans="1:11" ht="15">
      <c r="A21" s="64" t="s">
        <v>133</v>
      </c>
      <c r="B21" s="92" t="s">
        <v>4</v>
      </c>
      <c r="C21" s="93"/>
    </row>
    <row r="22" spans="1:11" ht="15">
      <c r="A22" s="64"/>
      <c r="B22" s="99"/>
      <c r="C22" s="97"/>
    </row>
    <row r="23" spans="1:11" ht="15">
      <c r="A23" s="64" t="s">
        <v>211</v>
      </c>
      <c r="B23" s="92" t="s">
        <v>6</v>
      </c>
      <c r="C23" s="93"/>
    </row>
    <row r="24" spans="1:11" ht="71.25">
      <c r="A24" s="64">
        <v>1</v>
      </c>
      <c r="B24" s="99" t="s">
        <v>685</v>
      </c>
      <c r="C24" s="72" t="s">
        <v>23</v>
      </c>
      <c r="D24" s="68">
        <v>1</v>
      </c>
      <c r="E24" s="1267"/>
      <c r="F24" s="73">
        <f>D24*E24</f>
        <v>0</v>
      </c>
    </row>
    <row r="25" spans="1:11" ht="15">
      <c r="A25" s="83"/>
      <c r="B25" s="77" t="s">
        <v>24</v>
      </c>
      <c r="C25" s="78"/>
      <c r="D25" s="85"/>
      <c r="E25" s="80"/>
      <c r="F25" s="81">
        <f>SUM(F24)</f>
        <v>0</v>
      </c>
    </row>
    <row r="26" spans="1:11" ht="15">
      <c r="A26" s="64"/>
      <c r="B26" s="92"/>
      <c r="C26" s="93"/>
      <c r="F26" s="96"/>
    </row>
    <row r="27" spans="1:11" ht="15">
      <c r="A27" s="64" t="s">
        <v>559</v>
      </c>
      <c r="B27" s="92" t="s">
        <v>8</v>
      </c>
      <c r="C27" s="93"/>
    </row>
    <row r="28" spans="1:11" s="98" customFormat="1" ht="30">
      <c r="A28" s="64"/>
      <c r="B28" s="92" t="s">
        <v>25</v>
      </c>
      <c r="C28" s="97"/>
      <c r="D28" s="68"/>
      <c r="E28" s="68"/>
      <c r="F28" s="73"/>
      <c r="G28" s="82"/>
      <c r="H28" s="82"/>
      <c r="I28" s="82"/>
      <c r="J28" s="82"/>
      <c r="K28" s="82"/>
    </row>
    <row r="29" spans="1:11" ht="42.75">
      <c r="A29" s="64">
        <v>1</v>
      </c>
      <c r="B29" s="99" t="s">
        <v>27</v>
      </c>
      <c r="C29" s="72" t="s">
        <v>28</v>
      </c>
      <c r="D29" s="68">
        <v>50</v>
      </c>
      <c r="E29" s="1267"/>
      <c r="F29" s="113">
        <f>E29*D29</f>
        <v>0</v>
      </c>
    </row>
    <row r="30" spans="1:11" ht="42.75">
      <c r="A30" s="64">
        <v>2</v>
      </c>
      <c r="B30" s="99" t="s">
        <v>686</v>
      </c>
      <c r="C30" s="97" t="s">
        <v>23</v>
      </c>
      <c r="D30" s="68">
        <v>1</v>
      </c>
      <c r="E30" s="1267"/>
      <c r="F30" s="113">
        <f>E30*D30</f>
        <v>0</v>
      </c>
    </row>
    <row r="31" spans="1:11" ht="15">
      <c r="A31" s="83"/>
      <c r="B31" s="77" t="s">
        <v>29</v>
      </c>
      <c r="C31" s="78"/>
      <c r="D31" s="85"/>
      <c r="E31" s="80"/>
      <c r="F31" s="81">
        <f>SUM(F28:F30)</f>
        <v>0</v>
      </c>
    </row>
    <row r="32" spans="1:11" ht="15">
      <c r="A32" s="64"/>
      <c r="B32" s="92"/>
      <c r="C32" s="93"/>
      <c r="F32" s="96"/>
    </row>
    <row r="33" spans="1:7" ht="15">
      <c r="A33" s="64" t="s">
        <v>136</v>
      </c>
      <c r="B33" s="92" t="s">
        <v>10</v>
      </c>
      <c r="C33" s="93"/>
    </row>
    <row r="34" spans="1:7" ht="57">
      <c r="A34" s="64">
        <v>1</v>
      </c>
      <c r="B34" s="99" t="s">
        <v>30</v>
      </c>
    </row>
    <row r="35" spans="1:7" ht="15">
      <c r="A35" s="64" t="s">
        <v>71</v>
      </c>
      <c r="B35" s="99" t="s">
        <v>31</v>
      </c>
      <c r="C35" s="72" t="s">
        <v>32</v>
      </c>
      <c r="D35" s="68">
        <v>292</v>
      </c>
      <c r="E35" s="1272"/>
      <c r="F35" s="73">
        <f>E35*D35</f>
        <v>0</v>
      </c>
      <c r="G35" s="68"/>
    </row>
    <row r="36" spans="1:7" ht="28.5">
      <c r="A36" s="64">
        <v>2</v>
      </c>
      <c r="B36" s="99" t="s">
        <v>33</v>
      </c>
      <c r="G36" s="68"/>
    </row>
    <row r="37" spans="1:7" ht="15">
      <c r="A37" s="64" t="s">
        <v>73</v>
      </c>
      <c r="B37" s="99" t="s">
        <v>31</v>
      </c>
      <c r="C37" s="72" t="s">
        <v>26</v>
      </c>
      <c r="D37" s="68">
        <v>112</v>
      </c>
      <c r="E37" s="1272"/>
      <c r="F37" s="73">
        <f>E37*D37</f>
        <v>0</v>
      </c>
      <c r="G37" s="68"/>
    </row>
    <row r="38" spans="1:7" ht="42.75">
      <c r="A38" s="64">
        <v>3</v>
      </c>
      <c r="B38" s="99" t="s">
        <v>34</v>
      </c>
      <c r="C38" s="100"/>
      <c r="D38" s="100"/>
      <c r="G38" s="100"/>
    </row>
    <row r="39" spans="1:7" ht="15">
      <c r="A39" s="64" t="s">
        <v>85</v>
      </c>
      <c r="B39" s="99" t="s">
        <v>31</v>
      </c>
      <c r="C39" s="72" t="s">
        <v>32</v>
      </c>
      <c r="D39" s="68">
        <v>200</v>
      </c>
      <c r="E39" s="1272"/>
      <c r="F39" s="73">
        <f>E39*D39</f>
        <v>0</v>
      </c>
      <c r="G39" s="68"/>
    </row>
    <row r="40" spans="1:7" ht="42.75">
      <c r="A40" s="64">
        <v>4</v>
      </c>
      <c r="B40" s="99" t="s">
        <v>35</v>
      </c>
      <c r="D40" s="100"/>
      <c r="G40" s="100"/>
    </row>
    <row r="41" spans="1:7" ht="15">
      <c r="A41" s="64" t="s">
        <v>91</v>
      </c>
      <c r="B41" s="99" t="s">
        <v>36</v>
      </c>
      <c r="C41" s="72" t="s">
        <v>32</v>
      </c>
      <c r="D41" s="68">
        <v>160</v>
      </c>
      <c r="E41" s="1272"/>
      <c r="F41" s="73">
        <f>E41*D41</f>
        <v>0</v>
      </c>
      <c r="G41" s="68"/>
    </row>
    <row r="42" spans="1:7" ht="28.5">
      <c r="A42" s="64" t="s">
        <v>92</v>
      </c>
      <c r="B42" s="99" t="s">
        <v>37</v>
      </c>
      <c r="C42" s="72" t="s">
        <v>26</v>
      </c>
      <c r="D42" s="68">
        <v>188</v>
      </c>
      <c r="E42" s="1272"/>
      <c r="F42" s="73">
        <f>E42*D42</f>
        <v>0</v>
      </c>
      <c r="G42" s="68"/>
    </row>
    <row r="43" spans="1:7" ht="81" customHeight="1">
      <c r="A43" s="64" t="s">
        <v>93</v>
      </c>
      <c r="B43" s="99" t="s">
        <v>38</v>
      </c>
      <c r="C43" s="72" t="s">
        <v>32</v>
      </c>
      <c r="D43" s="68">
        <v>102</v>
      </c>
      <c r="E43" s="1272"/>
      <c r="F43" s="73">
        <f>E43*D43</f>
        <v>0</v>
      </c>
      <c r="G43" s="68"/>
    </row>
    <row r="44" spans="1:7" ht="28.5">
      <c r="A44" s="64">
        <v>5</v>
      </c>
      <c r="B44" s="99" t="s">
        <v>39</v>
      </c>
      <c r="C44" s="72" t="s">
        <v>23</v>
      </c>
      <c r="D44" s="68">
        <v>1</v>
      </c>
      <c r="E44" s="1272"/>
      <c r="F44" s="73">
        <f t="shared" ref="F44" si="0">E44*D44</f>
        <v>0</v>
      </c>
      <c r="G44" s="68"/>
    </row>
    <row r="45" spans="1:7" ht="15">
      <c r="A45" s="64"/>
      <c r="B45" s="99"/>
      <c r="D45" s="101"/>
    </row>
    <row r="46" spans="1:7" ht="15">
      <c r="A46" s="83"/>
      <c r="B46" s="77" t="s">
        <v>40</v>
      </c>
      <c r="C46" s="78"/>
      <c r="D46" s="85"/>
      <c r="E46" s="80"/>
      <c r="F46" s="81">
        <f>SUM(F35:F45)</f>
        <v>0</v>
      </c>
    </row>
    <row r="47" spans="1:7" ht="15">
      <c r="A47" s="64"/>
      <c r="B47" s="92"/>
      <c r="C47" s="93"/>
      <c r="F47" s="96"/>
    </row>
    <row r="48" spans="1:7" ht="15">
      <c r="A48" s="64" t="s">
        <v>70</v>
      </c>
      <c r="B48" s="92" t="s">
        <v>11</v>
      </c>
      <c r="C48" s="93"/>
    </row>
    <row r="49" spans="1:6" ht="42.75">
      <c r="A49" s="64">
        <v>1</v>
      </c>
      <c r="B49" s="99" t="s">
        <v>72</v>
      </c>
      <c r="E49" s="1273"/>
    </row>
    <row r="50" spans="1:6" ht="15">
      <c r="A50" s="64" t="s">
        <v>71</v>
      </c>
      <c r="B50" s="99" t="s">
        <v>41</v>
      </c>
      <c r="C50" s="72" t="s">
        <v>32</v>
      </c>
      <c r="D50" s="68">
        <v>14</v>
      </c>
      <c r="E50" s="1272"/>
      <c r="F50" s="73">
        <f>E50*D50</f>
        <v>0</v>
      </c>
    </row>
    <row r="51" spans="1:6" ht="28.5">
      <c r="A51" s="64">
        <v>2</v>
      </c>
      <c r="B51" s="99" t="s">
        <v>42</v>
      </c>
    </row>
    <row r="52" spans="1:6" ht="28.5">
      <c r="A52" s="64"/>
      <c r="B52" s="99" t="s">
        <v>78</v>
      </c>
    </row>
    <row r="53" spans="1:6" ht="57">
      <c r="A53" s="64"/>
      <c r="B53" s="99" t="s">
        <v>79</v>
      </c>
    </row>
    <row r="54" spans="1:6" ht="15">
      <c r="A54" s="64" t="s">
        <v>73</v>
      </c>
      <c r="B54" s="99" t="s">
        <v>81</v>
      </c>
    </row>
    <row r="55" spans="1:6" ht="15">
      <c r="A55" s="64" t="s">
        <v>74</v>
      </c>
      <c r="B55" s="99" t="s">
        <v>184</v>
      </c>
      <c r="C55" s="72" t="s">
        <v>32</v>
      </c>
      <c r="D55" s="68">
        <v>78</v>
      </c>
      <c r="E55" s="1272"/>
      <c r="F55" s="73">
        <f t="shared" ref="F55:F58" si="1">E55*D55</f>
        <v>0</v>
      </c>
    </row>
    <row r="56" spans="1:6" ht="15">
      <c r="A56" s="64" t="s">
        <v>75</v>
      </c>
      <c r="B56" s="99" t="s">
        <v>83</v>
      </c>
      <c r="C56" s="72" t="s">
        <v>32</v>
      </c>
      <c r="D56" s="68">
        <v>38</v>
      </c>
      <c r="E56" s="1272"/>
      <c r="F56" s="73">
        <f t="shared" si="1"/>
        <v>0</v>
      </c>
    </row>
    <row r="57" spans="1:6" ht="15">
      <c r="A57" s="64" t="s">
        <v>82</v>
      </c>
      <c r="B57" s="99" t="s">
        <v>88</v>
      </c>
      <c r="C57" s="72" t="s">
        <v>32</v>
      </c>
      <c r="D57" s="68">
        <v>2.5</v>
      </c>
      <c r="E57" s="1272"/>
      <c r="F57" s="73">
        <f t="shared" si="1"/>
        <v>0</v>
      </c>
    </row>
    <row r="58" spans="1:6" ht="15">
      <c r="A58" s="64" t="s">
        <v>87</v>
      </c>
      <c r="B58" s="99" t="s">
        <v>707</v>
      </c>
      <c r="C58" s="72" t="s">
        <v>32</v>
      </c>
      <c r="D58" s="68">
        <v>3</v>
      </c>
      <c r="E58" s="1272"/>
      <c r="F58" s="73">
        <f t="shared" si="1"/>
        <v>0</v>
      </c>
    </row>
    <row r="59" spans="1:6" ht="15">
      <c r="A59" s="64" t="s">
        <v>89</v>
      </c>
      <c r="B59" s="99" t="s">
        <v>708</v>
      </c>
      <c r="C59" s="72" t="s">
        <v>32</v>
      </c>
      <c r="D59" s="68">
        <v>4</v>
      </c>
      <c r="E59" s="1272"/>
      <c r="F59" s="73">
        <f t="shared" ref="F59" si="2">E59*D59</f>
        <v>0</v>
      </c>
    </row>
    <row r="60" spans="1:6" ht="71.25">
      <c r="A60" s="64" t="s">
        <v>77</v>
      </c>
      <c r="B60" s="99" t="s">
        <v>537</v>
      </c>
      <c r="C60" s="72" t="s">
        <v>32</v>
      </c>
      <c r="D60" s="68">
        <v>11</v>
      </c>
      <c r="E60" s="1272"/>
      <c r="F60" s="73">
        <f>E60*D60</f>
        <v>0</v>
      </c>
    </row>
    <row r="61" spans="1:6" ht="57">
      <c r="A61" s="64" t="s">
        <v>124</v>
      </c>
      <c r="B61" s="99" t="s">
        <v>467</v>
      </c>
      <c r="C61" s="72" t="s">
        <v>32</v>
      </c>
      <c r="D61" s="68">
        <v>6</v>
      </c>
      <c r="E61" s="1272"/>
      <c r="F61" s="73">
        <f>E61*D61</f>
        <v>0</v>
      </c>
    </row>
    <row r="62" spans="1:6" ht="57">
      <c r="A62" s="64" t="s">
        <v>126</v>
      </c>
      <c r="B62" s="99" t="s">
        <v>466</v>
      </c>
      <c r="C62" s="72" t="s">
        <v>32</v>
      </c>
      <c r="D62" s="68">
        <v>1.5</v>
      </c>
      <c r="E62" s="1272"/>
      <c r="F62" s="73">
        <f>E62*D62</f>
        <v>0</v>
      </c>
    </row>
    <row r="63" spans="1:6" ht="28.5">
      <c r="A63" s="64">
        <v>4</v>
      </c>
      <c r="B63" s="99" t="s">
        <v>43</v>
      </c>
    </row>
    <row r="64" spans="1:6" ht="15">
      <c r="A64" s="64" t="s">
        <v>91</v>
      </c>
      <c r="B64" s="99" t="s">
        <v>44</v>
      </c>
      <c r="C64" s="72" t="s">
        <v>45</v>
      </c>
      <c r="D64" s="68">
        <v>3742</v>
      </c>
      <c r="E64" s="1272"/>
      <c r="F64" s="73">
        <f>E64*D64</f>
        <v>0</v>
      </c>
    </row>
    <row r="65" spans="1:6" ht="15">
      <c r="A65" s="64" t="s">
        <v>92</v>
      </c>
      <c r="B65" s="99" t="s">
        <v>46</v>
      </c>
      <c r="C65" s="72" t="s">
        <v>45</v>
      </c>
      <c r="D65" s="68">
        <v>3</v>
      </c>
      <c r="E65" s="1272"/>
      <c r="F65" s="73">
        <f>E65*D65</f>
        <v>0</v>
      </c>
    </row>
    <row r="66" spans="1:6" ht="15">
      <c r="A66" s="64" t="s">
        <v>93</v>
      </c>
      <c r="B66" s="99" t="s">
        <v>47</v>
      </c>
      <c r="C66" s="72" t="s">
        <v>45</v>
      </c>
      <c r="D66" s="68">
        <v>961</v>
      </c>
      <c r="E66" s="1272"/>
      <c r="F66" s="73">
        <f>E66*D66</f>
        <v>0</v>
      </c>
    </row>
    <row r="67" spans="1:6" ht="15">
      <c r="A67" s="64"/>
      <c r="B67" s="99"/>
      <c r="D67" s="101"/>
    </row>
    <row r="68" spans="1:6" ht="15">
      <c r="A68" s="83"/>
      <c r="B68" s="77" t="s">
        <v>48</v>
      </c>
      <c r="C68" s="78"/>
      <c r="D68" s="85"/>
      <c r="E68" s="80"/>
      <c r="F68" s="81">
        <f>SUM(F58:F67)</f>
        <v>0</v>
      </c>
    </row>
    <row r="70" spans="1:6" ht="15">
      <c r="A70" s="64" t="s">
        <v>94</v>
      </c>
      <c r="B70" s="92" t="s">
        <v>12</v>
      </c>
      <c r="C70" s="93"/>
    </row>
    <row r="71" spans="1:6" ht="15">
      <c r="A71" s="64">
        <v>1</v>
      </c>
      <c r="B71" s="94" t="s">
        <v>49</v>
      </c>
    </row>
    <row r="72" spans="1:6" ht="15">
      <c r="A72" s="64" t="s">
        <v>71</v>
      </c>
      <c r="B72" s="94" t="s">
        <v>95</v>
      </c>
      <c r="C72" s="72" t="s">
        <v>26</v>
      </c>
      <c r="D72" s="68">
        <v>138</v>
      </c>
      <c r="E72" s="1272"/>
      <c r="F72" s="73">
        <f t="shared" ref="F72:F78" si="3">E72*D72</f>
        <v>0</v>
      </c>
    </row>
    <row r="73" spans="1:6" ht="15">
      <c r="A73" s="64" t="s">
        <v>96</v>
      </c>
      <c r="B73" s="94" t="s">
        <v>97</v>
      </c>
      <c r="C73" s="72" t="s">
        <v>26</v>
      </c>
      <c r="D73" s="68">
        <v>50</v>
      </c>
      <c r="E73" s="1272"/>
      <c r="F73" s="73">
        <f t="shared" si="3"/>
        <v>0</v>
      </c>
    </row>
    <row r="74" spans="1:6" ht="15">
      <c r="A74" s="64" t="s">
        <v>98</v>
      </c>
      <c r="B74" s="94" t="s">
        <v>99</v>
      </c>
      <c r="C74" s="72" t="s">
        <v>26</v>
      </c>
      <c r="D74" s="68">
        <v>330</v>
      </c>
      <c r="E74" s="1272"/>
      <c r="F74" s="73">
        <f t="shared" si="3"/>
        <v>0</v>
      </c>
    </row>
    <row r="75" spans="1:6" ht="15">
      <c r="A75" s="64" t="s">
        <v>100</v>
      </c>
      <c r="B75" s="94" t="s">
        <v>101</v>
      </c>
      <c r="C75" s="72" t="s">
        <v>26</v>
      </c>
      <c r="D75" s="68">
        <v>108</v>
      </c>
      <c r="E75" s="1272"/>
      <c r="F75" s="73">
        <f t="shared" si="3"/>
        <v>0</v>
      </c>
    </row>
    <row r="76" spans="1:6" ht="15">
      <c r="A76" s="64" t="s">
        <v>102</v>
      </c>
      <c r="B76" s="94" t="s">
        <v>557</v>
      </c>
      <c r="C76" s="72" t="s">
        <v>26</v>
      </c>
      <c r="D76" s="68">
        <v>12</v>
      </c>
      <c r="E76" s="1272"/>
      <c r="F76" s="73">
        <f t="shared" si="3"/>
        <v>0</v>
      </c>
    </row>
    <row r="77" spans="1:6" ht="15">
      <c r="A77" s="64" t="s">
        <v>104</v>
      </c>
      <c r="B77" s="94" t="s">
        <v>112</v>
      </c>
      <c r="C77" s="72" t="s">
        <v>26</v>
      </c>
      <c r="D77" s="68">
        <v>10</v>
      </c>
      <c r="E77" s="1272"/>
      <c r="F77" s="73">
        <f t="shared" si="3"/>
        <v>0</v>
      </c>
    </row>
    <row r="78" spans="1:6" ht="15">
      <c r="A78" s="64" t="s">
        <v>106</v>
      </c>
      <c r="B78" s="94" t="s">
        <v>709</v>
      </c>
      <c r="C78" s="72" t="s">
        <v>26</v>
      </c>
      <c r="D78" s="68">
        <v>66</v>
      </c>
      <c r="E78" s="1272"/>
      <c r="F78" s="73">
        <f t="shared" si="3"/>
        <v>0</v>
      </c>
    </row>
    <row r="79" spans="1:6" ht="28.5">
      <c r="A79" s="64" t="s">
        <v>108</v>
      </c>
      <c r="B79" s="94" t="s">
        <v>115</v>
      </c>
      <c r="C79" s="72" t="s">
        <v>59</v>
      </c>
      <c r="D79" s="68">
        <v>70</v>
      </c>
      <c r="E79" s="1272"/>
      <c r="F79" s="73">
        <f t="shared" ref="F79" si="4">E79*D79</f>
        <v>0</v>
      </c>
    </row>
    <row r="80" spans="1:6" ht="15">
      <c r="A80" s="64">
        <v>2</v>
      </c>
      <c r="B80" s="94" t="s">
        <v>50</v>
      </c>
    </row>
    <row r="81" spans="1:6" ht="171">
      <c r="A81" s="64"/>
      <c r="B81" s="94" t="s">
        <v>51</v>
      </c>
    </row>
    <row r="82" spans="1:6" ht="15">
      <c r="A82" s="64">
        <v>2</v>
      </c>
      <c r="B82" s="99" t="s">
        <v>50</v>
      </c>
    </row>
    <row r="83" spans="1:6" ht="171">
      <c r="A83" s="64"/>
      <c r="B83" s="99" t="s">
        <v>51</v>
      </c>
      <c r="E83" s="1273"/>
    </row>
    <row r="84" spans="1:6" ht="28.5">
      <c r="A84" s="64" t="s">
        <v>73</v>
      </c>
      <c r="B84" s="99" t="s">
        <v>408</v>
      </c>
      <c r="C84" s="72" t="s">
        <v>26</v>
      </c>
      <c r="D84" s="68">
        <v>23.1</v>
      </c>
      <c r="E84" s="1272"/>
      <c r="F84" s="73">
        <f>E84*D84</f>
        <v>0</v>
      </c>
    </row>
    <row r="85" spans="1:6" ht="28.5">
      <c r="A85" s="64" t="s">
        <v>76</v>
      </c>
      <c r="B85" s="99" t="s">
        <v>407</v>
      </c>
      <c r="C85" s="72" t="s">
        <v>26</v>
      </c>
      <c r="D85" s="68">
        <v>7</v>
      </c>
      <c r="E85" s="1272"/>
      <c r="F85" s="73">
        <f>E85*D85</f>
        <v>0</v>
      </c>
    </row>
    <row r="86" spans="1:6" ht="71.25">
      <c r="A86" s="64" t="s">
        <v>80</v>
      </c>
      <c r="B86" s="99" t="s">
        <v>465</v>
      </c>
      <c r="C86" s="72" t="s">
        <v>26</v>
      </c>
      <c r="D86" s="68">
        <v>6</v>
      </c>
      <c r="E86" s="1272"/>
      <c r="F86" s="73">
        <f>E86*D86</f>
        <v>0</v>
      </c>
    </row>
    <row r="87" spans="1:6" ht="15">
      <c r="A87" s="64"/>
      <c r="B87" s="99"/>
      <c r="D87" s="101"/>
    </row>
    <row r="88" spans="1:6" ht="15">
      <c r="A88" s="83"/>
      <c r="B88" s="77" t="s">
        <v>52</v>
      </c>
      <c r="C88" s="78"/>
      <c r="D88" s="85"/>
      <c r="E88" s="80"/>
      <c r="F88" s="81">
        <f>SUM(F82:F87)</f>
        <v>0</v>
      </c>
    </row>
    <row r="90" spans="1:6" ht="15">
      <c r="A90" s="64" t="s">
        <v>116</v>
      </c>
      <c r="B90" s="92" t="s">
        <v>13</v>
      </c>
      <c r="C90" s="93"/>
    </row>
    <row r="91" spans="1:6" ht="28.5">
      <c r="A91" s="64">
        <v>1</v>
      </c>
      <c r="B91" s="94" t="s">
        <v>53</v>
      </c>
      <c r="C91" s="72" t="s">
        <v>23</v>
      </c>
      <c r="D91" s="68">
        <v>1</v>
      </c>
      <c r="E91" s="1272"/>
      <c r="F91" s="73">
        <f>E91*D91</f>
        <v>0</v>
      </c>
    </row>
    <row r="92" spans="1:6" ht="15">
      <c r="A92" s="64">
        <v>2</v>
      </c>
      <c r="B92" s="94" t="s">
        <v>54</v>
      </c>
    </row>
    <row r="93" spans="1:6" ht="15">
      <c r="A93" s="64" t="s">
        <v>73</v>
      </c>
      <c r="B93" s="94" t="s">
        <v>55</v>
      </c>
      <c r="C93" s="72" t="s">
        <v>56</v>
      </c>
      <c r="D93" s="68">
        <v>100</v>
      </c>
      <c r="E93" s="1272"/>
      <c r="F93" s="73">
        <f>E93*D93</f>
        <v>0</v>
      </c>
    </row>
    <row r="94" spans="1:6" ht="15">
      <c r="A94" s="64" t="s">
        <v>76</v>
      </c>
      <c r="B94" s="94" t="s">
        <v>57</v>
      </c>
      <c r="C94" s="72" t="s">
        <v>56</v>
      </c>
      <c r="D94" s="68">
        <v>80</v>
      </c>
      <c r="E94" s="1272"/>
      <c r="F94" s="73">
        <f>E94*D94</f>
        <v>0</v>
      </c>
    </row>
    <row r="95" spans="1:6" ht="15">
      <c r="A95" s="64" t="s">
        <v>80</v>
      </c>
      <c r="B95" s="94" t="s">
        <v>58</v>
      </c>
      <c r="C95" s="72" t="s">
        <v>56</v>
      </c>
      <c r="D95" s="68">
        <v>50</v>
      </c>
      <c r="E95" s="1272"/>
      <c r="F95" s="73">
        <f>E95*D95</f>
        <v>0</v>
      </c>
    </row>
    <row r="96" spans="1:6" ht="71.25">
      <c r="A96" s="64">
        <v>2</v>
      </c>
      <c r="B96" s="94" t="s">
        <v>157</v>
      </c>
    </row>
    <row r="97" spans="1:6" ht="15">
      <c r="A97" s="64" t="s">
        <v>73</v>
      </c>
      <c r="B97" s="94" t="s">
        <v>120</v>
      </c>
      <c r="C97" s="72" t="s">
        <v>26</v>
      </c>
      <c r="D97" s="68">
        <v>135</v>
      </c>
      <c r="E97" s="1272"/>
      <c r="F97" s="73">
        <f>E97*D97</f>
        <v>0</v>
      </c>
    </row>
    <row r="98" spans="1:6" ht="42.75">
      <c r="A98" s="64"/>
      <c r="B98" s="94" t="s">
        <v>121</v>
      </c>
    </row>
    <row r="99" spans="1:6" ht="15">
      <c r="A99" s="64" t="s">
        <v>76</v>
      </c>
      <c r="B99" s="94" t="s">
        <v>123</v>
      </c>
    </row>
    <row r="100" spans="1:6" ht="85.5">
      <c r="A100" s="64"/>
      <c r="B100" s="94" t="s">
        <v>122</v>
      </c>
    </row>
    <row r="101" spans="1:6" ht="71.25">
      <c r="A101" s="64"/>
      <c r="B101" s="94" t="s">
        <v>117</v>
      </c>
    </row>
    <row r="102" spans="1:6" ht="71.25">
      <c r="A102" s="64"/>
      <c r="B102" s="94" t="s">
        <v>118</v>
      </c>
    </row>
    <row r="103" spans="1:6" ht="297.75" customHeight="1">
      <c r="A103" s="64"/>
      <c r="B103" s="94" t="s">
        <v>119</v>
      </c>
    </row>
    <row r="104" spans="1:6" ht="28.5">
      <c r="A104" s="64" t="s">
        <v>77</v>
      </c>
      <c r="B104" s="94" t="s">
        <v>192</v>
      </c>
      <c r="C104" s="72" t="s">
        <v>26</v>
      </c>
      <c r="D104" s="68">
        <v>474</v>
      </c>
      <c r="E104" s="1272"/>
      <c r="F104" s="73">
        <f>E104*D104</f>
        <v>0</v>
      </c>
    </row>
    <row r="105" spans="1:6" ht="42.75">
      <c r="A105" s="64" t="s">
        <v>80</v>
      </c>
      <c r="B105" s="99" t="s">
        <v>342</v>
      </c>
      <c r="C105" s="72" t="s">
        <v>26</v>
      </c>
      <c r="D105" s="68">
        <v>160</v>
      </c>
      <c r="E105" s="1272"/>
      <c r="F105" s="73">
        <f>E105*D105</f>
        <v>0</v>
      </c>
    </row>
    <row r="106" spans="1:6" ht="28.5">
      <c r="A106" s="64"/>
      <c r="B106" s="94" t="s">
        <v>129</v>
      </c>
    </row>
    <row r="107" spans="1:6" ht="15">
      <c r="A107" s="64"/>
      <c r="B107" s="94"/>
      <c r="D107" s="101"/>
    </row>
    <row r="108" spans="1:6" ht="15">
      <c r="A108" s="83"/>
      <c r="B108" s="77" t="s">
        <v>60</v>
      </c>
      <c r="C108" s="78"/>
      <c r="D108" s="85"/>
      <c r="E108" s="80"/>
      <c r="F108" s="81">
        <f>SUM(F91:F107)</f>
        <v>0</v>
      </c>
    </row>
    <row r="109" spans="1:6" ht="15">
      <c r="A109" s="64"/>
      <c r="B109" s="99"/>
    </row>
    <row r="110" spans="1:6" ht="15">
      <c r="A110" s="64" t="s">
        <v>138</v>
      </c>
      <c r="B110" s="92" t="s">
        <v>17</v>
      </c>
      <c r="C110" s="102"/>
      <c r="D110" s="73"/>
      <c r="F110" s="103"/>
    </row>
    <row r="111" spans="1:6" ht="135">
      <c r="A111" s="64"/>
      <c r="B111" s="104" t="s">
        <v>347</v>
      </c>
      <c r="C111" s="102"/>
      <c r="D111" s="73"/>
      <c r="F111" s="103"/>
    </row>
    <row r="112" spans="1:6" ht="180">
      <c r="A112" s="64"/>
      <c r="B112" s="104" t="s">
        <v>279</v>
      </c>
      <c r="C112" s="102"/>
      <c r="D112" s="73"/>
      <c r="F112" s="103"/>
    </row>
    <row r="113" spans="1:6" ht="45">
      <c r="A113" s="64"/>
      <c r="B113" s="104" t="s">
        <v>545</v>
      </c>
      <c r="C113" s="102"/>
      <c r="D113" s="73"/>
      <c r="F113" s="103"/>
    </row>
    <row r="114" spans="1:6" ht="71.25">
      <c r="A114" s="64"/>
      <c r="B114" s="105" t="s">
        <v>227</v>
      </c>
      <c r="C114" s="102"/>
      <c r="D114" s="73"/>
      <c r="F114" s="103"/>
    </row>
    <row r="115" spans="1:6" ht="45">
      <c r="A115" s="64"/>
      <c r="B115" s="104" t="s">
        <v>486</v>
      </c>
      <c r="C115" s="102"/>
      <c r="D115" s="73"/>
      <c r="F115" s="103"/>
    </row>
    <row r="116" spans="1:6" ht="15">
      <c r="A116" s="64"/>
      <c r="B116" s="104" t="s">
        <v>62</v>
      </c>
      <c r="C116" s="102"/>
      <c r="D116" s="73"/>
      <c r="F116" s="103"/>
    </row>
    <row r="117" spans="1:6" ht="29.25">
      <c r="A117" s="64">
        <v>1</v>
      </c>
      <c r="B117" s="105" t="s">
        <v>565</v>
      </c>
      <c r="F117" s="96"/>
    </row>
    <row r="118" spans="1:6" ht="105.75" customHeight="1">
      <c r="A118" s="64" t="s">
        <v>71</v>
      </c>
      <c r="B118" s="105" t="s">
        <v>546</v>
      </c>
      <c r="F118" s="96"/>
    </row>
    <row r="119" spans="1:6" ht="47.25" customHeight="1">
      <c r="A119" s="64"/>
      <c r="B119" s="105" t="s">
        <v>63</v>
      </c>
      <c r="F119" s="96"/>
    </row>
    <row r="120" spans="1:6" ht="15">
      <c r="A120" s="64"/>
      <c r="B120" s="105" t="s">
        <v>351</v>
      </c>
      <c r="F120" s="96"/>
    </row>
    <row r="121" spans="1:6" ht="28.5">
      <c r="A121" s="64" t="s">
        <v>139</v>
      </c>
      <c r="B121" s="106" t="s">
        <v>411</v>
      </c>
      <c r="C121" s="72" t="s">
        <v>28</v>
      </c>
      <c r="D121" s="68">
        <v>1</v>
      </c>
      <c r="E121" s="1272"/>
      <c r="F121" s="73">
        <f>E121*D121</f>
        <v>0</v>
      </c>
    </row>
    <row r="122" spans="1:6" ht="28.5">
      <c r="A122" s="64" t="s">
        <v>140</v>
      </c>
      <c r="B122" s="106" t="s">
        <v>413</v>
      </c>
      <c r="C122" s="72" t="s">
        <v>28</v>
      </c>
      <c r="D122" s="68">
        <v>1</v>
      </c>
      <c r="E122" s="1272"/>
      <c r="F122" s="73">
        <f t="shared" ref="F122:F138" si="5">E122*D122</f>
        <v>0</v>
      </c>
    </row>
    <row r="123" spans="1:6" ht="28.5">
      <c r="A123" s="64" t="s">
        <v>141</v>
      </c>
      <c r="B123" s="106" t="s">
        <v>412</v>
      </c>
      <c r="C123" s="72" t="s">
        <v>28</v>
      </c>
      <c r="D123" s="68">
        <v>1</v>
      </c>
      <c r="E123" s="1272"/>
      <c r="F123" s="73">
        <f t="shared" si="5"/>
        <v>0</v>
      </c>
    </row>
    <row r="124" spans="1:6" ht="28.5">
      <c r="A124" s="64" t="s">
        <v>142</v>
      </c>
      <c r="B124" s="106" t="s">
        <v>352</v>
      </c>
      <c r="C124" s="72" t="s">
        <v>28</v>
      </c>
      <c r="D124" s="68">
        <v>2</v>
      </c>
      <c r="E124" s="1272"/>
      <c r="F124" s="73">
        <f t="shared" si="5"/>
        <v>0</v>
      </c>
    </row>
    <row r="125" spans="1:6" ht="28.5">
      <c r="A125" s="64" t="s">
        <v>143</v>
      </c>
      <c r="B125" s="106" t="s">
        <v>353</v>
      </c>
      <c r="C125" s="72" t="s">
        <v>28</v>
      </c>
      <c r="D125" s="68">
        <v>2</v>
      </c>
      <c r="E125" s="1272"/>
      <c r="F125" s="73">
        <f t="shared" si="5"/>
        <v>0</v>
      </c>
    </row>
    <row r="126" spans="1:6" ht="28.5">
      <c r="A126" s="64" t="s">
        <v>144</v>
      </c>
      <c r="B126" s="106" t="s">
        <v>354</v>
      </c>
      <c r="C126" s="72" t="s">
        <v>28</v>
      </c>
      <c r="D126" s="68">
        <v>2</v>
      </c>
      <c r="E126" s="1272"/>
      <c r="F126" s="73">
        <f t="shared" si="5"/>
        <v>0</v>
      </c>
    </row>
    <row r="127" spans="1:6" ht="28.5">
      <c r="A127" s="64" t="s">
        <v>208</v>
      </c>
      <c r="B127" s="106" t="s">
        <v>414</v>
      </c>
      <c r="C127" s="72" t="s">
        <v>28</v>
      </c>
      <c r="D127" s="68">
        <v>1</v>
      </c>
      <c r="E127" s="1272"/>
      <c r="F127" s="73">
        <f t="shared" si="5"/>
        <v>0</v>
      </c>
    </row>
    <row r="128" spans="1:6" ht="28.5">
      <c r="A128" s="64" t="s">
        <v>209</v>
      </c>
      <c r="B128" s="106" t="s">
        <v>355</v>
      </c>
      <c r="C128" s="72" t="s">
        <v>28</v>
      </c>
      <c r="D128" s="68">
        <v>1</v>
      </c>
      <c r="E128" s="1272"/>
      <c r="F128" s="73">
        <f t="shared" si="5"/>
        <v>0</v>
      </c>
    </row>
    <row r="129" spans="1:6" ht="28.5">
      <c r="A129" s="64" t="s">
        <v>210</v>
      </c>
      <c r="B129" s="106" t="s">
        <v>356</v>
      </c>
      <c r="C129" s="72" t="s">
        <v>28</v>
      </c>
      <c r="D129" s="68">
        <v>1</v>
      </c>
      <c r="E129" s="1272"/>
      <c r="F129" s="73">
        <f t="shared" si="5"/>
        <v>0</v>
      </c>
    </row>
    <row r="130" spans="1:6" ht="15">
      <c r="A130" s="64"/>
      <c r="B130" s="106" t="s">
        <v>357</v>
      </c>
      <c r="E130" s="782"/>
    </row>
    <row r="131" spans="1:6" ht="28.5">
      <c r="A131" s="64" t="s">
        <v>367</v>
      </c>
      <c r="B131" s="106" t="s">
        <v>415</v>
      </c>
      <c r="C131" s="72" t="s">
        <v>28</v>
      </c>
      <c r="D131" s="68">
        <v>1</v>
      </c>
      <c r="E131" s="1272"/>
      <c r="F131" s="73">
        <f>E131*D131</f>
        <v>0</v>
      </c>
    </row>
    <row r="132" spans="1:6" ht="28.5">
      <c r="A132" s="64" t="s">
        <v>368</v>
      </c>
      <c r="B132" s="106" t="s">
        <v>416</v>
      </c>
      <c r="C132" s="72" t="s">
        <v>28</v>
      </c>
      <c r="D132" s="68">
        <v>1</v>
      </c>
      <c r="E132" s="1272"/>
      <c r="F132" s="73">
        <f t="shared" ref="F132:F136" si="6">E132*D132</f>
        <v>0</v>
      </c>
    </row>
    <row r="133" spans="1:6" ht="28.5">
      <c r="A133" s="64" t="s">
        <v>369</v>
      </c>
      <c r="B133" s="106" t="s">
        <v>417</v>
      </c>
      <c r="C133" s="72" t="s">
        <v>28</v>
      </c>
      <c r="D133" s="68">
        <v>1</v>
      </c>
      <c r="E133" s="1272"/>
      <c r="F133" s="73">
        <f t="shared" si="6"/>
        <v>0</v>
      </c>
    </row>
    <row r="134" spans="1:6" ht="28.5">
      <c r="A134" s="64" t="s">
        <v>373</v>
      </c>
      <c r="B134" s="106" t="s">
        <v>418</v>
      </c>
      <c r="C134" s="72" t="s">
        <v>28</v>
      </c>
      <c r="D134" s="68">
        <v>1</v>
      </c>
      <c r="E134" s="1272"/>
      <c r="F134" s="73">
        <f t="shared" si="6"/>
        <v>0</v>
      </c>
    </row>
    <row r="135" spans="1:6" ht="28.5">
      <c r="A135" s="64" t="s">
        <v>374</v>
      </c>
      <c r="B135" s="106" t="s">
        <v>419</v>
      </c>
      <c r="C135" s="72" t="s">
        <v>28</v>
      </c>
      <c r="D135" s="68">
        <v>1</v>
      </c>
      <c r="E135" s="1272"/>
      <c r="F135" s="73">
        <f t="shared" si="6"/>
        <v>0</v>
      </c>
    </row>
    <row r="136" spans="1:6" ht="28.5">
      <c r="A136" s="64" t="s">
        <v>375</v>
      </c>
      <c r="B136" s="106" t="s">
        <v>384</v>
      </c>
      <c r="C136" s="72" t="s">
        <v>28</v>
      </c>
      <c r="D136" s="68">
        <v>1</v>
      </c>
      <c r="E136" s="1272"/>
      <c r="F136" s="73">
        <f t="shared" si="6"/>
        <v>0</v>
      </c>
    </row>
    <row r="137" spans="1:6" ht="15">
      <c r="A137" s="64"/>
      <c r="B137" s="106"/>
    </row>
    <row r="138" spans="1:6" ht="58.5">
      <c r="A138" s="64" t="s">
        <v>96</v>
      </c>
      <c r="B138" s="105" t="s">
        <v>566</v>
      </c>
      <c r="C138" s="72" t="s">
        <v>28</v>
      </c>
      <c r="D138" s="68">
        <v>3</v>
      </c>
      <c r="E138" s="1272"/>
      <c r="F138" s="73">
        <f t="shared" si="5"/>
        <v>0</v>
      </c>
    </row>
    <row r="139" spans="1:6" ht="15">
      <c r="A139" s="83"/>
      <c r="B139" s="77" t="s">
        <v>17</v>
      </c>
      <c r="C139" s="88"/>
      <c r="D139" s="85"/>
      <c r="E139" s="80"/>
      <c r="F139" s="81">
        <f>SUM(F110:F138)</f>
        <v>0</v>
      </c>
    </row>
    <row r="140" spans="1:6" ht="15">
      <c r="A140" s="64"/>
      <c r="B140" s="99"/>
    </row>
    <row r="141" spans="1:6" ht="15">
      <c r="A141" s="64" t="s">
        <v>145</v>
      </c>
      <c r="B141" s="92" t="s">
        <v>16</v>
      </c>
      <c r="C141" s="93"/>
    </row>
    <row r="142" spans="1:6" ht="15">
      <c r="A142" s="64"/>
    </row>
    <row r="143" spans="1:6" ht="15">
      <c r="A143" s="64" t="s">
        <v>132</v>
      </c>
      <c r="B143" s="92" t="s">
        <v>19</v>
      </c>
      <c r="C143" s="102"/>
      <c r="D143" s="73"/>
      <c r="F143" s="103"/>
    </row>
    <row r="144" spans="1:6" ht="45">
      <c r="A144" s="64" t="s">
        <v>64</v>
      </c>
      <c r="B144" s="92" t="s">
        <v>65</v>
      </c>
      <c r="C144" s="102"/>
      <c r="D144" s="73"/>
      <c r="F144" s="103"/>
    </row>
    <row r="145" spans="1:6" ht="195">
      <c r="A145" s="64"/>
      <c r="B145" s="92" t="s">
        <v>567</v>
      </c>
      <c r="C145" s="102"/>
      <c r="D145" s="73"/>
      <c r="F145" s="103"/>
    </row>
    <row r="146" spans="1:6" ht="199.5">
      <c r="A146" s="64"/>
      <c r="B146" s="99" t="s">
        <v>158</v>
      </c>
      <c r="C146" s="102"/>
      <c r="D146" s="73"/>
      <c r="F146" s="103"/>
    </row>
    <row r="147" spans="1:6" ht="28.5">
      <c r="A147" s="64">
        <v>1</v>
      </c>
      <c r="B147" s="105" t="s">
        <v>146</v>
      </c>
    </row>
    <row r="148" spans="1:6" ht="42.75">
      <c r="A148" s="64"/>
      <c r="B148" s="105" t="s">
        <v>305</v>
      </c>
    </row>
    <row r="149" spans="1:6" ht="15">
      <c r="A149" s="64" t="s">
        <v>71</v>
      </c>
      <c r="B149" s="104" t="s">
        <v>385</v>
      </c>
    </row>
    <row r="150" spans="1:6" ht="128.25">
      <c r="A150" s="64"/>
      <c r="B150" s="106" t="s">
        <v>386</v>
      </c>
    </row>
    <row r="151" spans="1:6" ht="85.5">
      <c r="A151" s="64"/>
      <c r="B151" s="106" t="s">
        <v>331</v>
      </c>
    </row>
    <row r="152" spans="1:6" ht="28.5">
      <c r="A152" s="64"/>
      <c r="B152" s="106" t="s">
        <v>320</v>
      </c>
    </row>
    <row r="153" spans="1:6" ht="42.75">
      <c r="A153" s="64" t="s">
        <v>139</v>
      </c>
      <c r="B153" s="106" t="s">
        <v>405</v>
      </c>
      <c r="C153" s="72" t="s">
        <v>59</v>
      </c>
      <c r="D153" s="68">
        <v>7.5</v>
      </c>
      <c r="E153" s="1272"/>
      <c r="F153" s="73">
        <f>E153*D153</f>
        <v>0</v>
      </c>
    </row>
    <row r="154" spans="1:6" ht="57">
      <c r="A154" s="64" t="s">
        <v>140</v>
      </c>
      <c r="B154" s="105" t="s">
        <v>390</v>
      </c>
      <c r="C154" s="72" t="s">
        <v>26</v>
      </c>
      <c r="D154" s="68">
        <v>4</v>
      </c>
      <c r="E154" s="1272"/>
      <c r="F154" s="73">
        <f>E154*D154</f>
        <v>0</v>
      </c>
    </row>
    <row r="155" spans="1:6" ht="42.75">
      <c r="A155" s="64"/>
      <c r="B155" s="105" t="s">
        <v>149</v>
      </c>
    </row>
    <row r="156" spans="1:6" ht="15">
      <c r="A156" s="64"/>
      <c r="B156" s="105"/>
    </row>
    <row r="157" spans="1:6" ht="15">
      <c r="A157" s="64" t="s">
        <v>96</v>
      </c>
      <c r="B157" s="111" t="s">
        <v>387</v>
      </c>
    </row>
    <row r="158" spans="1:6" ht="128.25">
      <c r="A158" s="64"/>
      <c r="B158" s="106" t="s">
        <v>386</v>
      </c>
    </row>
    <row r="159" spans="1:6" ht="85.5">
      <c r="A159" s="64"/>
      <c r="B159" s="106" t="s">
        <v>331</v>
      </c>
    </row>
    <row r="160" spans="1:6" ht="42.75">
      <c r="A160" s="64" t="s">
        <v>221</v>
      </c>
      <c r="B160" s="106" t="s">
        <v>423</v>
      </c>
      <c r="C160" s="72" t="s">
        <v>59</v>
      </c>
      <c r="D160" s="68">
        <v>2.1</v>
      </c>
      <c r="E160" s="1272"/>
      <c r="F160" s="73">
        <f>E160*D160</f>
        <v>0</v>
      </c>
    </row>
    <row r="161" spans="1:6" ht="57">
      <c r="A161" s="64" t="s">
        <v>222</v>
      </c>
      <c r="B161" s="105" t="s">
        <v>422</v>
      </c>
      <c r="C161" s="72" t="s">
        <v>26</v>
      </c>
      <c r="D161" s="68">
        <v>1.2</v>
      </c>
      <c r="E161" s="1272"/>
      <c r="F161" s="73">
        <f>E161*D161</f>
        <v>0</v>
      </c>
    </row>
    <row r="162" spans="1:6" ht="42.75">
      <c r="A162" s="64" t="s">
        <v>388</v>
      </c>
      <c r="B162" s="106" t="s">
        <v>421</v>
      </c>
      <c r="C162" s="72" t="s">
        <v>59</v>
      </c>
      <c r="D162" s="68">
        <v>5</v>
      </c>
      <c r="E162" s="1272"/>
      <c r="F162" s="73">
        <f>E162*D162</f>
        <v>0</v>
      </c>
    </row>
    <row r="163" spans="1:6" ht="57">
      <c r="A163" s="64" t="s">
        <v>389</v>
      </c>
      <c r="B163" s="105" t="s">
        <v>420</v>
      </c>
      <c r="C163" s="72" t="s">
        <v>26</v>
      </c>
      <c r="D163" s="68">
        <v>1.7</v>
      </c>
      <c r="E163" s="1272"/>
      <c r="F163" s="73">
        <f>E163*D163</f>
        <v>0</v>
      </c>
    </row>
    <row r="164" spans="1:6" ht="15">
      <c r="A164" s="64"/>
      <c r="B164" s="105"/>
    </row>
    <row r="165" spans="1:6" ht="15">
      <c r="A165" s="64" t="s">
        <v>98</v>
      </c>
      <c r="B165" s="111" t="s">
        <v>434</v>
      </c>
    </row>
    <row r="166" spans="1:6" ht="242.25">
      <c r="A166" s="64"/>
      <c r="B166" s="106" t="s">
        <v>435</v>
      </c>
    </row>
    <row r="167" spans="1:6" ht="270.75">
      <c r="A167" s="64"/>
      <c r="B167" s="106" t="s">
        <v>436</v>
      </c>
    </row>
    <row r="168" spans="1:6" ht="114">
      <c r="A168" s="64"/>
      <c r="B168" s="106" t="s">
        <v>437</v>
      </c>
    </row>
    <row r="169" spans="1:6" ht="42.75">
      <c r="A169" s="64" t="s">
        <v>391</v>
      </c>
      <c r="B169" s="106" t="s">
        <v>421</v>
      </c>
      <c r="C169" s="72" t="s">
        <v>59</v>
      </c>
      <c r="D169" s="68">
        <v>21.5</v>
      </c>
      <c r="E169" s="1272"/>
      <c r="F169" s="73">
        <f>E169*D169</f>
        <v>0</v>
      </c>
    </row>
    <row r="170" spans="1:6" ht="57">
      <c r="A170" s="64" t="s">
        <v>392</v>
      </c>
      <c r="B170" s="105" t="s">
        <v>453</v>
      </c>
      <c r="C170" s="72" t="s">
        <v>26</v>
      </c>
      <c r="D170" s="68">
        <v>43</v>
      </c>
      <c r="E170" s="1272"/>
      <c r="F170" s="73">
        <f>E170*D170</f>
        <v>0</v>
      </c>
    </row>
    <row r="171" spans="1:6" ht="57">
      <c r="A171" s="64" t="s">
        <v>452</v>
      </c>
      <c r="B171" s="105" t="s">
        <v>454</v>
      </c>
    </row>
    <row r="172" spans="1:6" ht="15">
      <c r="A172" s="64"/>
      <c r="B172" s="105"/>
    </row>
    <row r="173" spans="1:6" ht="15">
      <c r="A173" s="64">
        <v>2</v>
      </c>
      <c r="B173" s="104" t="s">
        <v>229</v>
      </c>
    </row>
    <row r="174" spans="1:6" ht="144">
      <c r="A174" s="64"/>
      <c r="B174" s="106" t="s">
        <v>669</v>
      </c>
    </row>
    <row r="175" spans="1:6" ht="43.5">
      <c r="A175" s="64" t="s">
        <v>74</v>
      </c>
      <c r="B175" s="105" t="s">
        <v>571</v>
      </c>
      <c r="C175" s="72" t="s">
        <v>59</v>
      </c>
      <c r="D175" s="68">
        <v>28.5</v>
      </c>
      <c r="E175" s="1272"/>
      <c r="F175" s="73">
        <f t="shared" ref="F175:F178" si="7">E175*D175</f>
        <v>0</v>
      </c>
    </row>
    <row r="176" spans="1:6" ht="29.25">
      <c r="A176" s="64" t="s">
        <v>75</v>
      </c>
      <c r="B176" s="105" t="s">
        <v>572</v>
      </c>
      <c r="C176" s="72" t="s">
        <v>59</v>
      </c>
      <c r="D176" s="68">
        <v>28.5</v>
      </c>
      <c r="E176" s="1272"/>
      <c r="F176" s="73">
        <f t="shared" si="7"/>
        <v>0</v>
      </c>
    </row>
    <row r="177" spans="1:6" ht="43.5">
      <c r="A177" s="64" t="s">
        <v>82</v>
      </c>
      <c r="B177" s="105" t="s">
        <v>687</v>
      </c>
      <c r="C177" s="72" t="s">
        <v>59</v>
      </c>
      <c r="D177" s="68">
        <v>10</v>
      </c>
      <c r="E177" s="1272"/>
      <c r="F177" s="73">
        <f t="shared" si="7"/>
        <v>0</v>
      </c>
    </row>
    <row r="178" spans="1:6" ht="29.25">
      <c r="A178" s="64" t="s">
        <v>87</v>
      </c>
      <c r="B178" s="105" t="s">
        <v>671</v>
      </c>
      <c r="C178" s="72" t="s">
        <v>59</v>
      </c>
      <c r="D178" s="68">
        <v>10</v>
      </c>
      <c r="E178" s="1272"/>
      <c r="F178" s="73">
        <f t="shared" si="7"/>
        <v>0</v>
      </c>
    </row>
    <row r="179" spans="1:6" ht="15">
      <c r="A179" s="64"/>
      <c r="B179" s="105"/>
    </row>
    <row r="180" spans="1:6" ht="30">
      <c r="A180" s="64">
        <v>3</v>
      </c>
      <c r="B180" s="111" t="s">
        <v>424</v>
      </c>
    </row>
    <row r="181" spans="1:6" ht="28.5">
      <c r="B181" s="106" t="s">
        <v>425</v>
      </c>
    </row>
    <row r="182" spans="1:6" ht="43.5">
      <c r="A182" s="64" t="s">
        <v>174</v>
      </c>
      <c r="B182" s="105" t="s">
        <v>688</v>
      </c>
      <c r="C182" s="72" t="s">
        <v>59</v>
      </c>
      <c r="D182" s="68">
        <v>3</v>
      </c>
      <c r="E182" s="1272"/>
      <c r="F182" s="73">
        <f t="shared" ref="F182:F185" si="8">E182*D182</f>
        <v>0</v>
      </c>
    </row>
    <row r="183" spans="1:6" ht="29.25">
      <c r="A183" s="64" t="s">
        <v>231</v>
      </c>
      <c r="B183" s="105" t="s">
        <v>673</v>
      </c>
      <c r="C183" s="72" t="s">
        <v>59</v>
      </c>
      <c r="D183" s="68">
        <v>3</v>
      </c>
      <c r="E183" s="1272"/>
      <c r="F183" s="73">
        <f t="shared" si="8"/>
        <v>0</v>
      </c>
    </row>
    <row r="184" spans="1:6" ht="43.5">
      <c r="A184" s="64" t="s">
        <v>426</v>
      </c>
      <c r="B184" s="105" t="s">
        <v>689</v>
      </c>
      <c r="C184" s="72" t="s">
        <v>59</v>
      </c>
      <c r="D184" s="68">
        <v>3</v>
      </c>
      <c r="E184" s="1272"/>
      <c r="F184" s="73">
        <f t="shared" si="8"/>
        <v>0</v>
      </c>
    </row>
    <row r="185" spans="1:6" ht="29.25">
      <c r="A185" s="64" t="s">
        <v>427</v>
      </c>
      <c r="B185" s="105" t="s">
        <v>675</v>
      </c>
      <c r="C185" s="72" t="s">
        <v>59</v>
      </c>
      <c r="D185" s="68">
        <v>3</v>
      </c>
      <c r="E185" s="1272"/>
      <c r="F185" s="73">
        <f t="shared" si="8"/>
        <v>0</v>
      </c>
    </row>
    <row r="186" spans="1:6" ht="15">
      <c r="A186" s="64"/>
      <c r="B186" s="105"/>
    </row>
    <row r="187" spans="1:6" ht="15">
      <c r="A187" s="64">
        <v>4</v>
      </c>
      <c r="B187" s="111" t="s">
        <v>450</v>
      </c>
    </row>
    <row r="188" spans="1:6" ht="15">
      <c r="A188" s="64"/>
      <c r="B188" s="105" t="s">
        <v>451</v>
      </c>
    </row>
    <row r="189" spans="1:6" ht="57.75">
      <c r="A189" s="64" t="s">
        <v>455</v>
      </c>
      <c r="B189" s="105" t="s">
        <v>690</v>
      </c>
      <c r="C189" s="72" t="s">
        <v>59</v>
      </c>
      <c r="D189" s="68">
        <v>4.5</v>
      </c>
      <c r="E189" s="1272"/>
      <c r="F189" s="73">
        <f t="shared" ref="F189:F190" si="9">E189*D189</f>
        <v>0</v>
      </c>
    </row>
    <row r="190" spans="1:6" ht="29.25">
      <c r="A190" s="64" t="s">
        <v>456</v>
      </c>
      <c r="B190" s="105" t="s">
        <v>673</v>
      </c>
      <c r="C190" s="72" t="s">
        <v>59</v>
      </c>
      <c r="D190" s="68">
        <v>4.5</v>
      </c>
      <c r="E190" s="1272"/>
      <c r="F190" s="73">
        <f t="shared" si="9"/>
        <v>0</v>
      </c>
    </row>
    <row r="191" spans="1:6" ht="15">
      <c r="A191" s="64"/>
      <c r="B191" s="105"/>
    </row>
    <row r="192" spans="1:6" ht="15">
      <c r="A192" s="64">
        <v>5</v>
      </c>
      <c r="B192" s="111" t="s">
        <v>457</v>
      </c>
    </row>
    <row r="193" spans="1:6" ht="15">
      <c r="A193" s="64"/>
      <c r="B193" s="105" t="s">
        <v>458</v>
      </c>
    </row>
    <row r="194" spans="1:6" ht="15">
      <c r="A194" s="64" t="s">
        <v>400</v>
      </c>
      <c r="B194" s="105" t="s">
        <v>459</v>
      </c>
      <c r="C194" s="72" t="s">
        <v>250</v>
      </c>
      <c r="D194" s="68">
        <v>4</v>
      </c>
      <c r="E194" s="1272"/>
      <c r="F194" s="73">
        <f t="shared" ref="F194:F195" si="10">E194*D194</f>
        <v>0</v>
      </c>
    </row>
    <row r="195" spans="1:6" ht="57">
      <c r="A195" s="64" t="s">
        <v>456</v>
      </c>
      <c r="B195" s="105" t="s">
        <v>460</v>
      </c>
      <c r="C195" s="72" t="s">
        <v>250</v>
      </c>
      <c r="D195" s="68">
        <v>2</v>
      </c>
      <c r="E195" s="1272"/>
      <c r="F195" s="73">
        <f t="shared" si="10"/>
        <v>0</v>
      </c>
    </row>
    <row r="196" spans="1:6" ht="15">
      <c r="A196" s="64"/>
      <c r="B196" s="105"/>
    </row>
    <row r="197" spans="1:6" ht="15">
      <c r="A197" s="64">
        <v>3</v>
      </c>
      <c r="B197" s="111" t="s">
        <v>449</v>
      </c>
    </row>
    <row r="198" spans="1:6" ht="102">
      <c r="A198" s="64"/>
      <c r="B198" s="106" t="s">
        <v>676</v>
      </c>
    </row>
    <row r="199" spans="1:6" ht="15">
      <c r="A199" s="64" t="s">
        <v>85</v>
      </c>
      <c r="B199" s="105" t="s">
        <v>233</v>
      </c>
      <c r="C199" s="72" t="s">
        <v>26</v>
      </c>
      <c r="D199" s="68">
        <v>5</v>
      </c>
      <c r="E199" s="1272"/>
      <c r="F199" s="73">
        <f t="shared" ref="F199:F201" si="11">E199*D199</f>
        <v>0</v>
      </c>
    </row>
    <row r="200" spans="1:6" ht="15">
      <c r="A200" s="64" t="s">
        <v>153</v>
      </c>
      <c r="B200" s="105" t="s">
        <v>395</v>
      </c>
      <c r="C200" s="72" t="s">
        <v>26</v>
      </c>
      <c r="D200" s="68">
        <v>1</v>
      </c>
      <c r="E200" s="1272"/>
      <c r="F200" s="73">
        <f t="shared" si="11"/>
        <v>0</v>
      </c>
    </row>
    <row r="201" spans="1:6" s="107" customFormat="1" ht="29.25">
      <c r="A201" s="64" t="s">
        <v>333</v>
      </c>
      <c r="B201" s="105" t="s">
        <v>677</v>
      </c>
      <c r="C201" s="72" t="s">
        <v>26</v>
      </c>
      <c r="D201" s="68">
        <v>9.5</v>
      </c>
      <c r="E201" s="1272"/>
      <c r="F201" s="73">
        <f t="shared" si="11"/>
        <v>0</v>
      </c>
    </row>
    <row r="202" spans="1:6" ht="72">
      <c r="A202" s="64" t="s">
        <v>396</v>
      </c>
      <c r="B202" s="106" t="s">
        <v>678</v>
      </c>
    </row>
    <row r="203" spans="1:6" ht="71.25">
      <c r="A203" s="64"/>
      <c r="B203" s="106" t="s">
        <v>463</v>
      </c>
    </row>
    <row r="204" spans="1:6" ht="15">
      <c r="A204" s="64"/>
      <c r="B204" s="106" t="s">
        <v>397</v>
      </c>
      <c r="C204" s="72" t="s">
        <v>59</v>
      </c>
      <c r="D204" s="68">
        <v>5.5</v>
      </c>
      <c r="E204" s="1272"/>
      <c r="F204" s="73">
        <f t="shared" ref="F204:F205" si="12">E204*D204</f>
        <v>0</v>
      </c>
    </row>
    <row r="205" spans="1:6" ht="15">
      <c r="A205" s="64"/>
      <c r="B205" s="106" t="s">
        <v>398</v>
      </c>
      <c r="C205" s="72" t="s">
        <v>59</v>
      </c>
      <c r="D205" s="68">
        <v>3</v>
      </c>
      <c r="E205" s="1272"/>
      <c r="F205" s="73">
        <f t="shared" si="12"/>
        <v>0</v>
      </c>
    </row>
    <row r="206" spans="1:6" ht="15">
      <c r="A206" s="64">
        <v>4</v>
      </c>
      <c r="B206" s="111" t="s">
        <v>461</v>
      </c>
    </row>
    <row r="207" spans="1:6" ht="28.5">
      <c r="A207" s="64" t="s">
        <v>91</v>
      </c>
      <c r="B207" s="106" t="s">
        <v>462</v>
      </c>
    </row>
    <row r="208" spans="1:6" ht="28.5">
      <c r="A208" s="64" t="s">
        <v>455</v>
      </c>
      <c r="B208" s="106" t="s">
        <v>464</v>
      </c>
      <c r="C208" s="72" t="s">
        <v>26</v>
      </c>
      <c r="D208" s="68">
        <v>13.5</v>
      </c>
      <c r="E208" s="1272"/>
      <c r="F208" s="73">
        <f t="shared" ref="F208" si="13">E208*D208</f>
        <v>0</v>
      </c>
    </row>
    <row r="209" spans="1:6" ht="43.5">
      <c r="A209" s="64" t="s">
        <v>92</v>
      </c>
      <c r="B209" s="106" t="s">
        <v>691</v>
      </c>
      <c r="C209" s="72" t="s">
        <v>26</v>
      </c>
      <c r="D209" s="68">
        <v>4.5</v>
      </c>
      <c r="E209" s="1272"/>
      <c r="F209" s="73">
        <f t="shared" ref="F209" si="14">E209*D209</f>
        <v>0</v>
      </c>
    </row>
    <row r="210" spans="1:6" ht="15">
      <c r="A210" s="64"/>
      <c r="B210" s="111"/>
    </row>
    <row r="211" spans="1:6" ht="30">
      <c r="A211" s="64">
        <v>7</v>
      </c>
      <c r="B211" s="111" t="s">
        <v>66</v>
      </c>
    </row>
    <row r="212" spans="1:6" ht="172.5">
      <c r="A212" s="64"/>
      <c r="B212" s="106" t="s">
        <v>579</v>
      </c>
    </row>
    <row r="213" spans="1:6" ht="28.5">
      <c r="A213" s="64"/>
      <c r="B213" s="106" t="s">
        <v>277</v>
      </c>
    </row>
    <row r="214" spans="1:6" ht="86.25">
      <c r="A214" s="64" t="s">
        <v>241</v>
      </c>
      <c r="B214" s="105" t="s">
        <v>580</v>
      </c>
      <c r="C214" s="72" t="s">
        <v>28</v>
      </c>
      <c r="D214" s="68">
        <v>3</v>
      </c>
      <c r="E214" s="1272"/>
      <c r="F214" s="73">
        <f>E214*D214</f>
        <v>0</v>
      </c>
    </row>
    <row r="215" spans="1:6" ht="72.75">
      <c r="A215" s="64" t="s">
        <v>253</v>
      </c>
      <c r="B215" s="105" t="s">
        <v>581</v>
      </c>
      <c r="C215" s="72" t="s">
        <v>28</v>
      </c>
      <c r="D215" s="68">
        <v>3</v>
      </c>
      <c r="E215" s="1272"/>
      <c r="F215" s="73">
        <f>E215*D215</f>
        <v>0</v>
      </c>
    </row>
    <row r="216" spans="1:6" ht="15">
      <c r="A216" s="83"/>
      <c r="B216" s="77" t="s">
        <v>67</v>
      </c>
      <c r="C216" s="78"/>
      <c r="D216" s="79"/>
      <c r="E216" s="80"/>
      <c r="F216" s="81">
        <f>SUM(F148:F215)</f>
        <v>0</v>
      </c>
    </row>
    <row r="218" spans="1:6" ht="15">
      <c r="A218" s="64" t="s">
        <v>154</v>
      </c>
      <c r="B218" s="92" t="s">
        <v>20</v>
      </c>
      <c r="C218" s="102"/>
      <c r="D218" s="73"/>
      <c r="F218" s="103"/>
    </row>
    <row r="219" spans="1:6" s="112" customFormat="1" ht="60">
      <c r="A219" s="64" t="s">
        <v>64</v>
      </c>
      <c r="B219" s="92" t="s">
        <v>68</v>
      </c>
      <c r="C219" s="72"/>
      <c r="D219" s="68"/>
      <c r="E219" s="73"/>
      <c r="F219" s="73"/>
    </row>
  </sheetData>
  <sheetProtection algorithmName="SHA-512" hashValue="ueDI6+KvZG83XbPiUHHX/I27haKVijnbtMcX1CnB3FzUo8Lp+QaSHVH7qbmknrdfGn0X8PomnWs0SOAxF0QmDw==" saltValue="NJv1OwTX3dCAh/nUq146DA==" spinCount="100000" sheet="1"/>
  <pageMargins left="0.98402777777777772" right="0.19652777777777777" top="1.1111111111111112" bottom="0.74791666666666667" header="0.74791666666666667" footer="0.51180555555555551"/>
  <pageSetup paperSize="9" scale="83" firstPageNumber="0" orientation="portrait" r:id="rId1"/>
  <headerFooter alignWithMargins="0">
    <oddHeader>&amp;L&amp;"Times New Roman,Navadno"&amp;8&amp;F&amp;C&amp;"Times New Roman,Navadno"&amp;12&amp;P/&amp;N&amp;R&amp;"Times New Roman,Navadno"&amp;8&amp;A</oddHeader>
  </headerFooter>
  <rowBreaks count="4" manualBreakCount="4">
    <brk id="20" max="5" man="1"/>
    <brk id="140" max="5" man="1"/>
    <brk id="179" max="5" man="1"/>
    <brk id="205" max="5"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7724E74F360AB488DA6ACA1B6164DD0" ma:contentTypeVersion="13" ma:contentTypeDescription="Ustvari nov dokument." ma:contentTypeScope="" ma:versionID="919b948f9f45ba993f48e2fc7cfbfb7e">
  <xsd:schema xmlns:xsd="http://www.w3.org/2001/XMLSchema" xmlns:xs="http://www.w3.org/2001/XMLSchema" xmlns:p="http://schemas.microsoft.com/office/2006/metadata/properties" xmlns:ns3="eb987dbe-a4ba-48c9-a5d0-3bac0293bbab" targetNamespace="http://schemas.microsoft.com/office/2006/metadata/properties" ma:root="true" ma:fieldsID="dadf1ed23e1bb41805514b641c6dede4" ns3:_="">
    <xsd:import namespace="eb987dbe-a4ba-48c9-a5d0-3bac0293bbab"/>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3:MediaLengthInSeconds" minOccurs="0"/>
                <xsd:element ref="ns3:_activity" minOccurs="0"/>
                <xsd:element ref="ns3:MediaServiceObjectDetectorVersions"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987dbe-a4ba-48c9-a5d0-3bac0293bba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LengthInSeconds" ma:index="16" nillable="true" ma:displayName="Length (seconds)" ma:internalName="MediaLengthInSeconds" ma:readOnly="true">
      <xsd:simpleType>
        <xsd:restriction base="dms:Unknown"/>
      </xsd:simpleType>
    </xsd:element>
    <xsd:element name="_activity" ma:index="17" nillable="true" ma:displayName="_activity" ma:hidden="true" ma:internalName="_activity">
      <xsd:simpleType>
        <xsd:restriction base="dms:Note"/>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SystemTags" ma:index="19" nillable="true" ma:displayName="MediaServiceSystemTags" ma:hidden="true" ma:internalName="MediaServiceSystemTags" ma:readOnly="true">
      <xsd:simpleType>
        <xsd:restriction base="dms:Note"/>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eb987dbe-a4ba-48c9-a5d0-3bac0293bbab" xsi:nil="true"/>
  </documentManagement>
</p:properties>
</file>

<file path=customXml/itemProps1.xml><?xml version="1.0" encoding="utf-8"?>
<ds:datastoreItem xmlns:ds="http://schemas.openxmlformats.org/officeDocument/2006/customXml" ds:itemID="{D87C1726-7884-4246-949E-A70D63E88F9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987dbe-a4ba-48c9-a5d0-3bac0293bb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89F37C8-017D-40A8-A559-6B613286E867}">
  <ds:schemaRefs>
    <ds:schemaRef ds:uri="http://schemas.microsoft.com/sharepoint/v3/contenttype/forms"/>
  </ds:schemaRefs>
</ds:datastoreItem>
</file>

<file path=customXml/itemProps3.xml><?xml version="1.0" encoding="utf-8"?>
<ds:datastoreItem xmlns:ds="http://schemas.openxmlformats.org/officeDocument/2006/customXml" ds:itemID="{8F281B71-48A0-4DD7-AC25-5C8325E536CD}">
  <ds:schemaRefs>
    <ds:schemaRef ds:uri="http://schemas.microsoft.com/office/2006/metadata/properties"/>
    <ds:schemaRef ds:uri="http://schemas.microsoft.com/office/infopath/2007/PartnerControls"/>
    <ds:schemaRef ds:uri="http://schemas.microsoft.com/office/2006/documentManagement/types"/>
    <ds:schemaRef ds:uri="http://purl.org/dc/dcmitype/"/>
    <ds:schemaRef ds:uri="eb987dbe-a4ba-48c9-a5d0-3bac0293bbab"/>
    <ds:schemaRef ds:uri="http://schemas.openxmlformats.org/package/2006/metadata/core-properties"/>
    <ds:schemaRef ds:uri="http://purl.org/dc/elements/1.1/"/>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Delovni listi</vt:lpstr>
      </vt:variant>
      <vt:variant>
        <vt:i4>28</vt:i4>
      </vt:variant>
      <vt:variant>
        <vt:lpstr>Imenovani obsegi</vt:lpstr>
      </vt:variant>
      <vt:variant>
        <vt:i4>68</vt:i4>
      </vt:variant>
    </vt:vector>
  </HeadingPairs>
  <TitlesOfParts>
    <vt:vector size="96" baseType="lpstr">
      <vt:lpstr>rekapitulacija</vt:lpstr>
      <vt:lpstr>Splošne opombe</vt:lpstr>
      <vt:lpstr>Prip. dela in tuje storite</vt:lpstr>
      <vt:lpstr>segment1 in vhodni del</vt:lpstr>
      <vt:lpstr>segment2</vt:lpstr>
      <vt:lpstr>segment3</vt:lpstr>
      <vt:lpstr>segment4</vt:lpstr>
      <vt:lpstr>segment5</vt:lpstr>
      <vt:lpstr>segment6</vt:lpstr>
      <vt:lpstr>s park</vt:lpstr>
      <vt:lpstr>zel piramida</vt:lpstr>
      <vt:lpstr>spremljajoči motivi</vt:lpstr>
      <vt:lpstr>KA rekapitulacija</vt:lpstr>
      <vt:lpstr>Cardo celotnih ZAL</vt:lpstr>
      <vt:lpstr>VOD rekapitulacija</vt:lpstr>
      <vt:lpstr>VOD Predviden vodovod A</vt:lpstr>
      <vt:lpstr>KOM rekapitulacija</vt:lpstr>
      <vt:lpstr>KOM KANAL S</vt:lpstr>
      <vt:lpstr>EL EKK MB rekapitulacija</vt:lpstr>
      <vt:lpstr>EL EKK MB</vt:lpstr>
      <vt:lpstr>EL LJ EKK IN SN rekapitulacija</vt:lpstr>
      <vt:lpstr>EL LJ EKK IN SN</vt:lpstr>
      <vt:lpstr>ALEJA, PROMET rekap </vt:lpstr>
      <vt:lpstr>ALEJA, PROMET</vt:lpstr>
      <vt:lpstr>EL Javna razsvet rekapitulacija</vt:lpstr>
      <vt:lpstr>EL Javna razsvetljava</vt:lpstr>
      <vt:lpstr>EL TK rekapitulacija</vt:lpstr>
      <vt:lpstr>T2+TS</vt:lpstr>
      <vt:lpstr>'EL EKK MB'!Excel_BuiltIn_Print_Area_10</vt:lpstr>
      <vt:lpstr>'EL EKK MB rekapitulacija'!Excel_BuiltIn_Print_Area_10</vt:lpstr>
      <vt:lpstr>'EL Javna razsvet rekapitulacija'!Excel_BuiltIn_Print_Area_10</vt:lpstr>
      <vt:lpstr>'EL Javna razsvetljava'!Excel_BuiltIn_Print_Area_10</vt:lpstr>
      <vt:lpstr>'EL LJ EKK IN SN'!Excel_BuiltIn_Print_Area_10</vt:lpstr>
      <vt:lpstr>'EL LJ EKK IN SN rekapitulacija'!Excel_BuiltIn_Print_Area_10</vt:lpstr>
      <vt:lpstr>'EL TK rekapitulacija'!Excel_BuiltIn_Print_Area_10</vt:lpstr>
      <vt:lpstr>'KOM rekapitulacija'!Excel_BuiltIn_Print_Area_10</vt:lpstr>
      <vt:lpstr>rekapitulacija!Excel_BuiltIn_Print_Area_10</vt:lpstr>
      <vt:lpstr>'s park'!Excel_BuiltIn_Print_Area_10</vt:lpstr>
      <vt:lpstr>segment2!Excel_BuiltIn_Print_Area_10</vt:lpstr>
      <vt:lpstr>segment3!Excel_BuiltIn_Print_Area_10</vt:lpstr>
      <vt:lpstr>segment4!Excel_BuiltIn_Print_Area_10</vt:lpstr>
      <vt:lpstr>segment5!Excel_BuiltIn_Print_Area_10</vt:lpstr>
      <vt:lpstr>segment6!Excel_BuiltIn_Print_Area_10</vt:lpstr>
      <vt:lpstr>'Splošne opombe'!Excel_BuiltIn_Print_Area_10</vt:lpstr>
      <vt:lpstr>'spremljajoči motivi'!Excel_BuiltIn_Print_Area_10</vt:lpstr>
      <vt:lpstr>'VOD rekapitulacija'!Excel_BuiltIn_Print_Area_10</vt:lpstr>
      <vt:lpstr>'zel piramida'!Excel_BuiltIn_Print_Area_10</vt:lpstr>
      <vt:lpstr>Excel_BuiltIn_Print_Area_10</vt:lpstr>
      <vt:lpstr>'EL EKK MB'!Excel_BuiltIn_Print_Area_11</vt:lpstr>
      <vt:lpstr>'EL EKK MB rekapitulacija'!Excel_BuiltIn_Print_Area_11</vt:lpstr>
      <vt:lpstr>'EL Javna razsvet rekapitulacija'!Excel_BuiltIn_Print_Area_11</vt:lpstr>
      <vt:lpstr>'EL Javna razsvetljava'!Excel_BuiltIn_Print_Area_11</vt:lpstr>
      <vt:lpstr>'EL LJ EKK IN SN'!Excel_BuiltIn_Print_Area_11</vt:lpstr>
      <vt:lpstr>'EL LJ EKK IN SN rekapitulacija'!Excel_BuiltIn_Print_Area_11</vt:lpstr>
      <vt:lpstr>'EL TK rekapitulacija'!Excel_BuiltIn_Print_Area_11</vt:lpstr>
      <vt:lpstr>'KOM rekapitulacija'!Excel_BuiltIn_Print_Area_11</vt:lpstr>
      <vt:lpstr>rekapitulacija!Excel_BuiltIn_Print_Area_11</vt:lpstr>
      <vt:lpstr>'s park'!Excel_BuiltIn_Print_Area_11</vt:lpstr>
      <vt:lpstr>segment2!Excel_BuiltIn_Print_Area_11</vt:lpstr>
      <vt:lpstr>segment3!Excel_BuiltIn_Print_Area_11</vt:lpstr>
      <vt:lpstr>segment4!Excel_BuiltIn_Print_Area_11</vt:lpstr>
      <vt:lpstr>segment5!Excel_BuiltIn_Print_Area_11</vt:lpstr>
      <vt:lpstr>segment6!Excel_BuiltIn_Print_Area_11</vt:lpstr>
      <vt:lpstr>'Splošne opombe'!Excel_BuiltIn_Print_Area_11</vt:lpstr>
      <vt:lpstr>'spremljajoči motivi'!Excel_BuiltIn_Print_Area_11</vt:lpstr>
      <vt:lpstr>'VOD rekapitulacija'!Excel_BuiltIn_Print_Area_11</vt:lpstr>
      <vt:lpstr>'zel piramida'!Excel_BuiltIn_Print_Area_11</vt:lpstr>
      <vt:lpstr>Excel_BuiltIn_Print_Area_11</vt:lpstr>
      <vt:lpstr>'ALEJA, PROMET'!Področje_tiskanja</vt:lpstr>
      <vt:lpstr>'ALEJA, PROMET rekap '!Področje_tiskanja</vt:lpstr>
      <vt:lpstr>'Cardo celotnih ZAL'!Področje_tiskanja</vt:lpstr>
      <vt:lpstr>'EL EKK MB'!Področje_tiskanja</vt:lpstr>
      <vt:lpstr>'EL EKK MB rekapitulacija'!Področje_tiskanja</vt:lpstr>
      <vt:lpstr>'EL Javna razsvet rekapitulacija'!Področje_tiskanja</vt:lpstr>
      <vt:lpstr>'EL Javna razsvetljava'!Področje_tiskanja</vt:lpstr>
      <vt:lpstr>'EL LJ EKK IN SN'!Področje_tiskanja</vt:lpstr>
      <vt:lpstr>'EL LJ EKK IN SN rekapitulacija'!Področje_tiskanja</vt:lpstr>
      <vt:lpstr>'EL TK rekapitulacija'!Področje_tiskanja</vt:lpstr>
      <vt:lpstr>'KA rekapitulacija'!Področje_tiskanja</vt:lpstr>
      <vt:lpstr>'KOM KANAL S'!Področje_tiskanja</vt:lpstr>
      <vt:lpstr>'KOM rekapitulacija'!Področje_tiskanja</vt:lpstr>
      <vt:lpstr>'Prip. dela in tuje storite'!Področje_tiskanja</vt:lpstr>
      <vt:lpstr>rekapitulacija!Področje_tiskanja</vt:lpstr>
      <vt:lpstr>'s park'!Področje_tiskanja</vt:lpstr>
      <vt:lpstr>'segment1 in vhodni del'!Področje_tiskanja</vt:lpstr>
      <vt:lpstr>segment2!Področje_tiskanja</vt:lpstr>
      <vt:lpstr>segment3!Področje_tiskanja</vt:lpstr>
      <vt:lpstr>segment4!Področje_tiskanja</vt:lpstr>
      <vt:lpstr>segment5!Področje_tiskanja</vt:lpstr>
      <vt:lpstr>segment6!Področje_tiskanja</vt:lpstr>
      <vt:lpstr>'Splošne opombe'!Področje_tiskanja</vt:lpstr>
      <vt:lpstr>'spremljajoči motivi'!Področje_tiskanja</vt:lpstr>
      <vt:lpstr>'T2+TS'!Področje_tiskanja</vt:lpstr>
      <vt:lpstr>'VOD Predviden vodovod A'!Področje_tiskanja</vt:lpstr>
      <vt:lpstr>'VOD rekapitulacija'!Področje_tiskanja</vt:lpstr>
      <vt:lpstr>'zel piramida'!Področje_tiskanja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Marko Repovs</dc:creator>
  <cp:lastModifiedBy>Teja Jeglič</cp:lastModifiedBy>
  <cp:lastPrinted>2024-07-29T13:08:43Z</cp:lastPrinted>
  <dcterms:created xsi:type="dcterms:W3CDTF">2022-03-02T10:00:05Z</dcterms:created>
  <dcterms:modified xsi:type="dcterms:W3CDTF">2024-11-12T08:40:27Z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0x01010037724E74F360AB488DA6ACA1B6164DD0</vt:lpwstr>
  </property>
</Properties>
</file>